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12" yWindow="-48" windowWidth="11796" windowHeight="9360" tabRatio="601"/>
  </bookViews>
  <sheets>
    <sheet name="Sheet1" sheetId="2" r:id="rId1"/>
  </sheets>
  <definedNames>
    <definedName name="_xlnm.Print_Area" localSheetId="0">Sheet1!$A$1:$AI$131</definedName>
  </definedNames>
  <calcPr calcId="145621" iterateDelta="252"/>
</workbook>
</file>

<file path=xl/calcChain.xml><?xml version="1.0" encoding="utf-8"?>
<calcChain xmlns="http://schemas.openxmlformats.org/spreadsheetml/2006/main">
  <c r="T1" i="2" l="1"/>
  <c r="S127" i="2" l="1"/>
  <c r="S129" i="2"/>
  <c r="AI111" i="2" l="1"/>
  <c r="AH111" i="2"/>
  <c r="AG111" i="2"/>
  <c r="AI110" i="2"/>
  <c r="AH110" i="2"/>
  <c r="AG110" i="2"/>
  <c r="AI107" i="2"/>
  <c r="AH107" i="2"/>
  <c r="AG107" i="2"/>
  <c r="AI106" i="2"/>
  <c r="AH106" i="2"/>
  <c r="AG106" i="2"/>
  <c r="AI95" i="2"/>
  <c r="AH95" i="2"/>
  <c r="AG95" i="2"/>
  <c r="AI94" i="2"/>
  <c r="AH94" i="2"/>
  <c r="AG94" i="2"/>
  <c r="AI87" i="2"/>
  <c r="AI90" i="2"/>
  <c r="AI91" i="2"/>
  <c r="AH90" i="2"/>
  <c r="AH91" i="2"/>
  <c r="AG90" i="2"/>
  <c r="AG91" i="2"/>
  <c r="AI85" i="2"/>
  <c r="AG87" i="2"/>
  <c r="AG88" i="2"/>
  <c r="AH68" i="2"/>
  <c r="AG68" i="2"/>
  <c r="AI67" i="2"/>
  <c r="AH67" i="2"/>
  <c r="AG67" i="2"/>
  <c r="AG65" i="2"/>
  <c r="AI58" i="2"/>
  <c r="AH58" i="2"/>
  <c r="AG58" i="2"/>
  <c r="AH52" i="2"/>
  <c r="AG52" i="2"/>
  <c r="AI51" i="2"/>
  <c r="AH51" i="2"/>
  <c r="AG51" i="2"/>
  <c r="AI50" i="2"/>
  <c r="AH50" i="2"/>
  <c r="AG50" i="2"/>
  <c r="AI49" i="2"/>
  <c r="AH49" i="2"/>
  <c r="AG49" i="2"/>
  <c r="AH48" i="2"/>
  <c r="AG48" i="2"/>
  <c r="AI47" i="2"/>
  <c r="AH47" i="2"/>
  <c r="AG47" i="2"/>
  <c r="AI46" i="2"/>
  <c r="AH46" i="2"/>
  <c r="AG46" i="2"/>
  <c r="AI45" i="2"/>
  <c r="AH45" i="2"/>
  <c r="AG45" i="2"/>
  <c r="AH36" i="2"/>
  <c r="AG36" i="2"/>
  <c r="AI35" i="2"/>
  <c r="AH35" i="2"/>
  <c r="AG35" i="2"/>
  <c r="AI34" i="2"/>
  <c r="AH34" i="2"/>
  <c r="AG34" i="2"/>
  <c r="AI33" i="2"/>
  <c r="AH33" i="2"/>
  <c r="AG33" i="2"/>
  <c r="AH32" i="2"/>
  <c r="AG32" i="2"/>
  <c r="AI31" i="2"/>
  <c r="AH31" i="2"/>
  <c r="AG31" i="2"/>
  <c r="AI30" i="2"/>
  <c r="AH30" i="2"/>
  <c r="AG30" i="2"/>
  <c r="AI29" i="2"/>
  <c r="AH29" i="2"/>
  <c r="AG29" i="2"/>
  <c r="AG15" i="2"/>
  <c r="AH15" i="2"/>
  <c r="AI15" i="2"/>
  <c r="AI13" i="2"/>
  <c r="AH13" i="2"/>
  <c r="AD104" i="2"/>
  <c r="U56" i="2"/>
  <c r="AA20" i="2"/>
  <c r="AG20" i="2" s="1"/>
  <c r="AD20" i="2"/>
  <c r="O14" i="2"/>
  <c r="P14" i="2"/>
  <c r="Q14" i="2"/>
  <c r="O15" i="2"/>
  <c r="P15" i="2"/>
  <c r="Q15" i="2"/>
  <c r="O16" i="2"/>
  <c r="P16" i="2"/>
  <c r="Q16" i="2"/>
  <c r="O29" i="2"/>
  <c r="O30" i="2"/>
  <c r="P30" i="2"/>
  <c r="Q30" i="2"/>
  <c r="O31" i="2"/>
  <c r="P31" i="2"/>
  <c r="Q31" i="2"/>
  <c r="Q32" i="2"/>
  <c r="O36" i="2"/>
  <c r="O45" i="2"/>
  <c r="P45" i="2"/>
  <c r="Q45" i="2"/>
  <c r="O46" i="2"/>
  <c r="P46" i="2"/>
  <c r="Q46" i="2"/>
  <c r="O47" i="2"/>
  <c r="P47" i="2"/>
  <c r="Q47" i="2"/>
  <c r="O48" i="2"/>
  <c r="P48" i="2"/>
  <c r="Q48" i="2"/>
  <c r="O49" i="2"/>
  <c r="O50" i="2"/>
  <c r="P50" i="2"/>
  <c r="Q50" i="2"/>
  <c r="O51" i="2"/>
  <c r="P51" i="2"/>
  <c r="Q51" i="2"/>
  <c r="P52" i="2"/>
  <c r="Q52" i="2"/>
  <c r="O53" i="2"/>
  <c r="O54" i="2"/>
  <c r="P54" i="2"/>
  <c r="Q54" i="2"/>
  <c r="O56" i="2"/>
  <c r="P56" i="2"/>
  <c r="Q56" i="2"/>
  <c r="O60" i="2"/>
  <c r="O61" i="2"/>
  <c r="O62" i="2"/>
  <c r="P62" i="2"/>
  <c r="Q62" i="2"/>
  <c r="O63" i="2"/>
  <c r="P63" i="2"/>
  <c r="Q63" i="2"/>
  <c r="O64" i="2"/>
  <c r="P64" i="2"/>
  <c r="Q64" i="2"/>
  <c r="O65" i="2"/>
  <c r="O66" i="2"/>
  <c r="P66" i="2"/>
  <c r="Q66" i="2"/>
  <c r="O67" i="2"/>
  <c r="P67" i="2"/>
  <c r="Q67" i="2"/>
  <c r="P68" i="2"/>
  <c r="Q68" i="2"/>
  <c r="O84" i="2"/>
  <c r="Q84" i="2"/>
  <c r="O85" i="2"/>
  <c r="P85" i="2"/>
  <c r="Q85" i="2"/>
  <c r="O86" i="2"/>
  <c r="P86" i="2"/>
  <c r="Q86" i="2"/>
  <c r="O87" i="2"/>
  <c r="P87" i="2"/>
  <c r="Q87" i="2"/>
  <c r="O88" i="2"/>
  <c r="P88" i="2"/>
  <c r="Q88" i="2"/>
  <c r="O89" i="2"/>
  <c r="O90" i="2"/>
  <c r="O91" i="2"/>
  <c r="P91" i="2"/>
  <c r="Q91" i="2"/>
  <c r="P92" i="2"/>
  <c r="Q92" i="2"/>
  <c r="O107" i="2"/>
  <c r="P107" i="2"/>
  <c r="Q107" i="2"/>
  <c r="O108" i="2"/>
  <c r="P108" i="2"/>
  <c r="Q108" i="2"/>
  <c r="O109" i="2"/>
  <c r="O110" i="2"/>
  <c r="P110" i="2"/>
  <c r="Q110" i="2"/>
  <c r="O111" i="2"/>
  <c r="P111" i="2"/>
  <c r="Q111" i="2"/>
  <c r="P112" i="2"/>
  <c r="Q112" i="2"/>
  <c r="O113" i="2"/>
  <c r="P113" i="2"/>
  <c r="Q113" i="2"/>
  <c r="O114" i="2"/>
  <c r="P114" i="2"/>
  <c r="Q114" i="2"/>
  <c r="O115" i="2"/>
  <c r="P115" i="2"/>
  <c r="Q115" i="2"/>
  <c r="O116" i="2"/>
  <c r="P116" i="2"/>
  <c r="Q116" i="2"/>
  <c r="O117" i="2"/>
  <c r="P117" i="2"/>
  <c r="Q117" i="2"/>
  <c r="O118" i="2"/>
  <c r="P118" i="2"/>
  <c r="Q118" i="2"/>
  <c r="O119" i="2"/>
  <c r="P119" i="2"/>
  <c r="Q119" i="2"/>
  <c r="O120" i="2"/>
  <c r="P120" i="2"/>
  <c r="Q120" i="2"/>
  <c r="P13" i="2"/>
  <c r="O13" i="2"/>
  <c r="AE12" i="2"/>
  <c r="AD12" i="2"/>
  <c r="AB12" i="2"/>
  <c r="AH12" i="2" s="1"/>
  <c r="AA12" i="2"/>
  <c r="AG12" i="2" s="1"/>
  <c r="Y12" i="2"/>
  <c r="X12" i="2"/>
  <c r="V12" i="2"/>
  <c r="U12" i="2"/>
  <c r="AE120" i="2"/>
  <c r="AD120" i="2"/>
  <c r="AB120" i="2"/>
  <c r="AH120" i="2" s="1"/>
  <c r="AA120" i="2"/>
  <c r="AG120" i="2" s="1"/>
  <c r="Y120" i="2"/>
  <c r="X120" i="2"/>
  <c r="V120" i="2"/>
  <c r="U120" i="2"/>
  <c r="M120" i="2"/>
  <c r="L120" i="2"/>
  <c r="J120" i="2"/>
  <c r="I120" i="2"/>
  <c r="G120" i="2"/>
  <c r="F120" i="2"/>
  <c r="D120" i="2"/>
  <c r="C120" i="2"/>
  <c r="AE116" i="2"/>
  <c r="AD116" i="2"/>
  <c r="AB116" i="2"/>
  <c r="AH116" i="2" s="1"/>
  <c r="AA116" i="2"/>
  <c r="AG116" i="2" s="1"/>
  <c r="Y116" i="2"/>
  <c r="X116" i="2"/>
  <c r="V116" i="2"/>
  <c r="U116" i="2"/>
  <c r="M116" i="2"/>
  <c r="L116" i="2"/>
  <c r="J116" i="2"/>
  <c r="I116" i="2"/>
  <c r="G116" i="2"/>
  <c r="F116" i="2"/>
  <c r="D116" i="2"/>
  <c r="C116" i="2"/>
  <c r="AE112" i="2"/>
  <c r="AD112" i="2"/>
  <c r="AB112" i="2"/>
  <c r="AH112" i="2" s="1"/>
  <c r="AA112" i="2"/>
  <c r="AG112" i="2" s="1"/>
  <c r="Y112" i="2"/>
  <c r="X112" i="2"/>
  <c r="V112" i="2"/>
  <c r="U112" i="2"/>
  <c r="M112" i="2"/>
  <c r="L112" i="2"/>
  <c r="J112" i="2"/>
  <c r="I112" i="2"/>
  <c r="O112" i="2" s="1"/>
  <c r="G112" i="2"/>
  <c r="F112" i="2"/>
  <c r="D112" i="2"/>
  <c r="C112" i="2"/>
  <c r="AE108" i="2"/>
  <c r="AD108" i="2"/>
  <c r="AB108" i="2"/>
  <c r="AH108" i="2" s="1"/>
  <c r="AA108" i="2"/>
  <c r="AG108" i="2" s="1"/>
  <c r="Y108" i="2"/>
  <c r="X108" i="2"/>
  <c r="V108" i="2"/>
  <c r="U108" i="2"/>
  <c r="M108" i="2"/>
  <c r="L108" i="2"/>
  <c r="J108" i="2"/>
  <c r="G108" i="2"/>
  <c r="D108" i="2"/>
  <c r="C108" i="2"/>
  <c r="AE104" i="2"/>
  <c r="AB104" i="2"/>
  <c r="Y104" i="2"/>
  <c r="V104" i="2"/>
  <c r="M104" i="2"/>
  <c r="L104" i="2"/>
  <c r="J104" i="2"/>
  <c r="G104" i="2"/>
  <c r="D104" i="2"/>
  <c r="M100" i="2"/>
  <c r="J100" i="2"/>
  <c r="G100" i="2"/>
  <c r="D100" i="2"/>
  <c r="AE96" i="2"/>
  <c r="AD96" i="2"/>
  <c r="AB96" i="2"/>
  <c r="AH96" i="2" s="1"/>
  <c r="AA96" i="2"/>
  <c r="AG96" i="2" s="1"/>
  <c r="Y96" i="2"/>
  <c r="X96" i="2"/>
  <c r="V96" i="2"/>
  <c r="U96" i="2"/>
  <c r="M96" i="2"/>
  <c r="J96" i="2"/>
  <c r="G96" i="2"/>
  <c r="D96" i="2"/>
  <c r="AE92" i="2"/>
  <c r="AD92" i="2"/>
  <c r="AB92" i="2"/>
  <c r="AH92" i="2" s="1"/>
  <c r="AA92" i="2"/>
  <c r="AG92" i="2" s="1"/>
  <c r="Y92" i="2"/>
  <c r="X92" i="2"/>
  <c r="V92" i="2"/>
  <c r="U92" i="2"/>
  <c r="M92" i="2"/>
  <c r="J92" i="2"/>
  <c r="I92" i="2"/>
  <c r="O92" i="2" s="1"/>
  <c r="G92" i="2"/>
  <c r="F92" i="2"/>
  <c r="D92" i="2"/>
  <c r="C92" i="2"/>
  <c r="AE88" i="2"/>
  <c r="AD88" i="2"/>
  <c r="AB88" i="2"/>
  <c r="AH88" i="2" s="1"/>
  <c r="AA88" i="2"/>
  <c r="Y88" i="2"/>
  <c r="X88" i="2"/>
  <c r="V88" i="2"/>
  <c r="U88" i="2"/>
  <c r="M88" i="2"/>
  <c r="L88" i="2"/>
  <c r="J88" i="2"/>
  <c r="I88" i="2"/>
  <c r="G88" i="2"/>
  <c r="F88" i="2"/>
  <c r="D88" i="2"/>
  <c r="C88" i="2"/>
  <c r="M84" i="2"/>
  <c r="P84" i="2" s="1"/>
  <c r="J84" i="2"/>
  <c r="G84" i="2"/>
  <c r="D84" i="2"/>
  <c r="M80" i="2"/>
  <c r="J80" i="2"/>
  <c r="G80" i="2"/>
  <c r="D80" i="2"/>
  <c r="AE76" i="2"/>
  <c r="AD76" i="2"/>
  <c r="AB76" i="2"/>
  <c r="AH76" i="2" s="1"/>
  <c r="AA76" i="2"/>
  <c r="AG76" i="2" s="1"/>
  <c r="Y76" i="2"/>
  <c r="X76" i="2"/>
  <c r="V76" i="2"/>
  <c r="U76" i="2"/>
  <c r="M76" i="2"/>
  <c r="J76" i="2"/>
  <c r="G76" i="2"/>
  <c r="D76" i="2"/>
  <c r="AE72" i="2"/>
  <c r="AD72" i="2"/>
  <c r="M72" i="2"/>
  <c r="J72" i="2"/>
  <c r="G72" i="2"/>
  <c r="D72" i="2"/>
  <c r="AE68" i="2"/>
  <c r="AD68" i="2"/>
  <c r="AB68" i="2"/>
  <c r="AA68" i="2"/>
  <c r="Y68" i="2"/>
  <c r="X68" i="2"/>
  <c r="V68" i="2"/>
  <c r="U68" i="2"/>
  <c r="M68" i="2"/>
  <c r="L68" i="2"/>
  <c r="J68" i="2"/>
  <c r="I68" i="2"/>
  <c r="O68" i="2" s="1"/>
  <c r="G68" i="2"/>
  <c r="F68" i="2"/>
  <c r="D68" i="2"/>
  <c r="C68" i="2"/>
  <c r="M64" i="2"/>
  <c r="L64" i="2"/>
  <c r="J64" i="2"/>
  <c r="I64" i="2"/>
  <c r="G64" i="2"/>
  <c r="F64" i="2"/>
  <c r="D64" i="2"/>
  <c r="C64" i="2"/>
  <c r="AE60" i="2"/>
  <c r="AD60" i="2"/>
  <c r="AB60" i="2"/>
  <c r="AH60" i="2" s="1"/>
  <c r="AA60" i="2"/>
  <c r="AG60" i="2" s="1"/>
  <c r="Y60" i="2"/>
  <c r="X60" i="2"/>
  <c r="V60" i="2"/>
  <c r="U60" i="2"/>
  <c r="M60" i="2"/>
  <c r="J60" i="2"/>
  <c r="G60" i="2"/>
  <c r="D60" i="2"/>
  <c r="AE56" i="2"/>
  <c r="AB56" i="2"/>
  <c r="Y56" i="2"/>
  <c r="V56" i="2"/>
  <c r="M56" i="2"/>
  <c r="J56" i="2"/>
  <c r="G56" i="2"/>
  <c r="D56" i="2"/>
  <c r="AE52" i="2"/>
  <c r="AD52" i="2"/>
  <c r="AB52" i="2"/>
  <c r="AA52" i="2"/>
  <c r="Y52" i="2"/>
  <c r="X52" i="2"/>
  <c r="V52" i="2"/>
  <c r="U52" i="2"/>
  <c r="M52" i="2"/>
  <c r="L52" i="2"/>
  <c r="J52" i="2"/>
  <c r="I52" i="2"/>
  <c r="O52" i="2" s="1"/>
  <c r="G52" i="2"/>
  <c r="F52" i="2"/>
  <c r="D52" i="2"/>
  <c r="C52" i="2"/>
  <c r="AE48" i="2"/>
  <c r="AD48" i="2"/>
  <c r="AB48" i="2"/>
  <c r="AA48" i="2"/>
  <c r="Y48" i="2"/>
  <c r="X48" i="2"/>
  <c r="V48" i="2"/>
  <c r="U48" i="2"/>
  <c r="M48" i="2"/>
  <c r="L48" i="2"/>
  <c r="J48" i="2"/>
  <c r="I48" i="2"/>
  <c r="G48" i="2"/>
  <c r="F48" i="2"/>
  <c r="D48" i="2"/>
  <c r="C48" i="2"/>
  <c r="M44" i="2"/>
  <c r="J44" i="2"/>
  <c r="G44" i="2"/>
  <c r="D44" i="2"/>
  <c r="M40" i="2"/>
  <c r="J40" i="2"/>
  <c r="G40" i="2"/>
  <c r="D40" i="2"/>
  <c r="AE36" i="2"/>
  <c r="AD36" i="2"/>
  <c r="AB36" i="2"/>
  <c r="AA36" i="2"/>
  <c r="Y36" i="2"/>
  <c r="X36" i="2"/>
  <c r="V36" i="2"/>
  <c r="U36" i="2"/>
  <c r="M36" i="2"/>
  <c r="L36" i="2"/>
  <c r="J36" i="2"/>
  <c r="G36" i="2"/>
  <c r="D36" i="2"/>
  <c r="AE32" i="2"/>
  <c r="AD32" i="2"/>
  <c r="AB32" i="2"/>
  <c r="AA32" i="2"/>
  <c r="Y32" i="2"/>
  <c r="X32" i="2"/>
  <c r="V32" i="2"/>
  <c r="U32" i="2"/>
  <c r="M32" i="2"/>
  <c r="L32" i="2"/>
  <c r="J32" i="2"/>
  <c r="P32" i="2" s="1"/>
  <c r="I32" i="2"/>
  <c r="O32" i="2" s="1"/>
  <c r="G32" i="2"/>
  <c r="F32" i="2"/>
  <c r="D32" i="2"/>
  <c r="C32" i="2"/>
  <c r="AE28" i="2"/>
  <c r="AB28" i="2"/>
  <c r="Y28" i="2"/>
  <c r="V28" i="2"/>
  <c r="M28" i="2"/>
  <c r="J28" i="2"/>
  <c r="G28" i="2"/>
  <c r="D28" i="2"/>
  <c r="AE24" i="2"/>
  <c r="AB24" i="2"/>
  <c r="Y24" i="2"/>
  <c r="X24" i="2"/>
  <c r="V24" i="2"/>
  <c r="M24" i="2"/>
  <c r="J24" i="2"/>
  <c r="I24" i="2"/>
  <c r="G24" i="2"/>
  <c r="F24" i="2"/>
  <c r="D24" i="2"/>
  <c r="C24" i="2"/>
  <c r="AE20" i="2"/>
  <c r="AB20" i="2"/>
  <c r="AH20" i="2" s="1"/>
  <c r="Y20" i="2"/>
  <c r="V20" i="2"/>
  <c r="M20" i="2"/>
  <c r="J20" i="2"/>
  <c r="G20" i="2"/>
  <c r="D20" i="2"/>
  <c r="AE16" i="2"/>
  <c r="AB16" i="2"/>
  <c r="Y16" i="2"/>
  <c r="V16" i="2"/>
  <c r="M16" i="2"/>
  <c r="J16" i="2"/>
  <c r="G16" i="2"/>
  <c r="D16" i="2"/>
  <c r="U16" i="2"/>
  <c r="X16" i="2"/>
  <c r="AA16" i="2"/>
  <c r="AD16" i="2"/>
  <c r="L16" i="2"/>
  <c r="I16" i="2"/>
  <c r="F16" i="2"/>
  <c r="C16" i="2"/>
  <c r="S121" i="2"/>
  <c r="S117" i="2"/>
  <c r="S113" i="2"/>
  <c r="S109" i="2"/>
  <c r="S105" i="2"/>
  <c r="S101" i="2"/>
  <c r="S97" i="2"/>
  <c r="S93" i="2"/>
  <c r="S89" i="2"/>
  <c r="S85" i="2"/>
  <c r="S81" i="2"/>
  <c r="S77" i="2"/>
  <c r="S73" i="2"/>
  <c r="S69" i="2"/>
  <c r="S65" i="2"/>
  <c r="S61" i="2"/>
  <c r="S57" i="2"/>
  <c r="S53" i="2"/>
  <c r="S49" i="2"/>
  <c r="S45" i="2"/>
  <c r="S41" i="2"/>
  <c r="S37" i="2"/>
  <c r="S33" i="2"/>
  <c r="S29" i="2"/>
  <c r="S25" i="2"/>
  <c r="S21" i="2"/>
  <c r="S17" i="2"/>
  <c r="S13" i="2"/>
  <c r="S9" i="2"/>
  <c r="AE124" i="2"/>
  <c r="AD124" i="2"/>
  <c r="AB124" i="2"/>
  <c r="AA124" i="2"/>
  <c r="Y124" i="2"/>
  <c r="X124" i="2"/>
  <c r="V124" i="2"/>
  <c r="U124" i="2"/>
  <c r="AF123" i="2"/>
  <c r="AC123" i="2"/>
  <c r="Z123" i="2"/>
  <c r="W123" i="2"/>
  <c r="AF122" i="2"/>
  <c r="AC122" i="2"/>
  <c r="Z122" i="2"/>
  <c r="W122" i="2"/>
  <c r="AF121" i="2"/>
  <c r="AC121" i="2"/>
  <c r="Z121" i="2"/>
  <c r="W121" i="2"/>
  <c r="AH119" i="2"/>
  <c r="AG119" i="2"/>
  <c r="AI119" i="2"/>
  <c r="AH118" i="2"/>
  <c r="AG118" i="2"/>
  <c r="AI118" i="2"/>
  <c r="AH117" i="2"/>
  <c r="AG117" i="2"/>
  <c r="AG123" i="2" l="1"/>
  <c r="AH122" i="2"/>
  <c r="AG122" i="2"/>
  <c r="AH124" i="2"/>
  <c r="AG121" i="2"/>
  <c r="AH115" i="2"/>
  <c r="AG115" i="2"/>
  <c r="AH114" i="2"/>
  <c r="AG114" i="2"/>
  <c r="AG113" i="2"/>
  <c r="AG93" i="2"/>
  <c r="AH87" i="2"/>
  <c r="AH86" i="2"/>
  <c r="AG86" i="2"/>
  <c r="AH85" i="2"/>
  <c r="AG85" i="2"/>
  <c r="AG73" i="2"/>
  <c r="AH18" i="2"/>
  <c r="AG18" i="2"/>
  <c r="AG17" i="2"/>
  <c r="AH16" i="2"/>
  <c r="AG16" i="2"/>
  <c r="AH14" i="2"/>
  <c r="AG14" i="2"/>
  <c r="AG13" i="2"/>
  <c r="AH11" i="2"/>
  <c r="AG11" i="2"/>
  <c r="AH10" i="2"/>
  <c r="AG10" i="2"/>
  <c r="AG9" i="2"/>
  <c r="AI10" i="2" l="1"/>
  <c r="AI114" i="2"/>
  <c r="AI115" i="2"/>
  <c r="AI86" i="2"/>
  <c r="AI18" i="2"/>
  <c r="AI14" i="2"/>
  <c r="AI11" i="2"/>
  <c r="AH121" i="2"/>
  <c r="AH123" i="2"/>
  <c r="AG124" i="2"/>
  <c r="AI121" i="2"/>
  <c r="AI123" i="2" l="1"/>
  <c r="AI122" i="2"/>
  <c r="P123" i="2"/>
  <c r="P121" i="2"/>
  <c r="O123" i="2"/>
  <c r="O122" i="2"/>
  <c r="P122" i="2"/>
  <c r="Q123" i="2"/>
  <c r="P124" i="2"/>
  <c r="O121" i="2"/>
  <c r="Q121" i="2" l="1"/>
  <c r="Q122" i="2"/>
  <c r="O124" i="2"/>
</calcChain>
</file>

<file path=xl/sharedStrings.xml><?xml version="1.0" encoding="utf-8"?>
<sst xmlns="http://schemas.openxmlformats.org/spreadsheetml/2006/main" count="982" uniqueCount="47">
  <si>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</si>
  <si>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</si>
  <si>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</si>
  <si>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</si>
  <si>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</si>
  <si>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</si>
  <si>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</si>
  <si>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</si>
  <si>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</si>
  <si>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</si>
  <si>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</si>
  <si>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</si>
  <si>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</si>
  <si>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</si>
  <si>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</si>
  <si>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</si>
  <si>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</si>
  <si>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</si>
  <si>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</si>
  <si>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</si>
  <si>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</si>
  <si>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</si>
  <si>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</si>
  <si>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</si>
  <si>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Utd. Kingdom</t>
  </si>
  <si>
    <t>MS</t>
  </si>
  <si>
    <t>CN Code</t>
  </si>
  <si>
    <t>Volume</t>
  </si>
  <si>
    <t>Value</t>
  </si>
  <si>
    <t>Unit value</t>
  </si>
  <si>
    <t>IMPORT</t>
  </si>
  <si>
    <t>EXPORT</t>
  </si>
  <si>
    <t>tot equiv cones</t>
  </si>
  <si>
    <t>Germany</t>
  </si>
  <si>
    <t xml:space="preserve">  equiv. cones : (volume 121010 x 1) + (volume 121020 x 1,1) +  (volume 13021300 x 3,5)</t>
  </si>
  <si>
    <r>
      <t>Table 1 :</t>
    </r>
    <r>
      <rPr>
        <i/>
        <sz val="16"/>
        <rFont val="Times New Roman"/>
        <family val="1"/>
      </rPr>
      <t xml:space="preserve"> EU-27 Import figures from third countries, broken down by Member State.</t>
    </r>
  </si>
  <si>
    <t/>
  </si>
  <si>
    <t xml:space="preserve">   WORKING DOCUMENT No.2       TRADE of HOPS with Third Countries  2011 - 2014 (by Member State)</t>
  </si>
  <si>
    <t>2014/2013 compared</t>
  </si>
  <si>
    <t xml:space="preserve"> </t>
  </si>
  <si>
    <t xml:space="preserve">     WORKING DOCUMENT No.2       TRADE of HOPS with Third Countries  2011 - 2014 (by Member State)</t>
  </si>
  <si>
    <t>Total EU28</t>
  </si>
  <si>
    <t>Croatia</t>
  </si>
  <si>
    <t>Czech Rep.</t>
  </si>
  <si>
    <r>
      <t>Table 2 :</t>
    </r>
    <r>
      <rPr>
        <i/>
        <sz val="16"/>
        <rFont val="Times New Roman"/>
        <family val="1"/>
      </rPr>
      <t xml:space="preserve"> EU-27 Export figures to third countries, broken down by Member State.</t>
    </r>
  </si>
  <si>
    <t xml:space="preserve">  source: EUROSTAT , date 12/02/2015</t>
  </si>
  <si>
    <t>Civil Dialog Group on Hops  18.02.2015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</si>
</sst>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8"/>
      <name val="Arial"/>
      <family val="2"/>
    </font>
    <font>
      <sz val="16"/>
      <color rgb="FF00B0F0"/>
      <name val="Arial"/>
      <family val="2"/>
    </font>
    <font>
      <sz val="10"/>
      <color rgb="FF00B0F0"/>
      <name val="Arial"/>
      <family val="2"/>
    </font>
    <font>
      <b/>
      <sz val="10"/>
      <color rgb="FF00B0F0"/>
      <name val="Arial"/>
      <family val="2"/>
    </font>
    <font>
      <b/>
      <sz val="12"/>
      <color rgb="FF00B0F0"/>
      <name val="Arial"/>
      <family val="2"/>
    </font>
    <font>
      <b/>
      <sz val="9"/>
      <color rgb="FF00B0F0"/>
      <name val="Arial"/>
      <family val="2"/>
    </font>
    <font>
      <sz val="9"/>
      <color rgb="FF00B0F0"/>
      <name val="Arial"/>
      <family val="2"/>
    </font>
    <font>
      <sz val="8"/>
      <color rgb="FF00B0F0"/>
      <name val="Arial"/>
      <family val="2"/>
    </font>
    <font>
      <sz val="16"/>
      <name val="Arial"/>
      <family val="2"/>
    </font>
    <font>
      <sz val="16"/>
      <name val="Times New Roman"/>
      <family val="1"/>
    </font>
    <font>
      <b/>
      <i/>
      <sz val="20"/>
      <name val="Times New Roman"/>
      <family val="1"/>
    </font>
    <font>
      <i/>
      <sz val="16"/>
      <name val="Times New Roman"/>
      <family val="1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i/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i/>
      <sz val="9"/>
      <color rgb="FF00B0F0"/>
      <name val="Arial"/>
      <family val="2"/>
    </font>
    <font>
      <i/>
      <sz val="11"/>
      <name val="Arial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3" fillId="0" borderId="6" xfId="0" applyFont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4" fontId="13" fillId="0" borderId="0" xfId="0" applyNumberFormat="1" applyFont="1"/>
    <xf numFmtId="0" fontId="13" fillId="0" borderId="2" xfId="0" applyFont="1" applyBorder="1"/>
    <xf numFmtId="0" fontId="13" fillId="0" borderId="8" xfId="0" applyFont="1" applyBorder="1"/>
    <xf numFmtId="0" fontId="13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7" fillId="0" borderId="24" xfId="0" applyFont="1" applyBorder="1" applyAlignment="1">
      <alignment vertical="distributed"/>
    </xf>
    <xf numFmtId="0" fontId="17" fillId="0" borderId="32" xfId="0" applyFont="1" applyBorder="1" applyAlignment="1">
      <alignment vertical="distributed"/>
    </xf>
    <xf numFmtId="0" fontId="17" fillId="0" borderId="34" xfId="0" applyFont="1" applyBorder="1" applyAlignment="1">
      <alignment vertical="distributed"/>
    </xf>
    <xf numFmtId="0" fontId="17" fillId="0" borderId="26" xfId="0" applyFont="1" applyBorder="1" applyAlignment="1">
      <alignment vertical="distributed"/>
    </xf>
    <xf numFmtId="0" fontId="18" fillId="2" borderId="25" xfId="0" applyFont="1" applyFill="1" applyBorder="1" applyAlignment="1">
      <alignment horizontal="left" vertical="distributed"/>
    </xf>
    <xf numFmtId="0" fontId="18" fillId="2" borderId="14" xfId="0" applyFont="1" applyFill="1" applyBorder="1" applyAlignment="1">
      <alignment horizontal="left" vertical="distributed"/>
    </xf>
    <xf numFmtId="0" fontId="18" fillId="2" borderId="17" xfId="0" applyFont="1" applyFill="1" applyBorder="1" applyAlignment="1">
      <alignment horizontal="left" vertical="distributed"/>
    </xf>
    <xf numFmtId="0" fontId="15" fillId="0" borderId="23" xfId="0" applyFont="1" applyBorder="1" applyAlignment="1">
      <alignment horizontal="center"/>
    </xf>
    <xf numFmtId="3" fontId="20" fillId="2" borderId="41" xfId="0" applyNumberFormat="1" applyFont="1" applyFill="1" applyBorder="1" applyAlignment="1">
      <alignment vertical="distributed"/>
    </xf>
    <xf numFmtId="3" fontId="20" fillId="2" borderId="42" xfId="0" applyNumberFormat="1" applyFont="1" applyFill="1" applyBorder="1" applyAlignment="1">
      <alignment vertical="distributed"/>
    </xf>
    <xf numFmtId="3" fontId="20" fillId="2" borderId="43" xfId="0" applyNumberFormat="1" applyFont="1" applyFill="1" applyBorder="1" applyAlignment="1">
      <alignment vertical="distributed"/>
    </xf>
    <xf numFmtId="3" fontId="20" fillId="2" borderId="15" xfId="0" applyNumberFormat="1" applyFont="1" applyFill="1" applyBorder="1" applyAlignment="1">
      <alignment vertical="distributed"/>
    </xf>
    <xf numFmtId="3" fontId="20" fillId="2" borderId="13" xfId="0" applyNumberFormat="1" applyFont="1" applyFill="1" applyBorder="1" applyAlignment="1">
      <alignment vertical="distributed"/>
    </xf>
    <xf numFmtId="3" fontId="20" fillId="2" borderId="12" xfId="0" applyNumberFormat="1" applyFont="1" applyFill="1" applyBorder="1" applyAlignment="1">
      <alignment vertical="distributed"/>
    </xf>
    <xf numFmtId="3" fontId="21" fillId="2" borderId="23" xfId="0" applyNumberFormat="1" applyFont="1" applyFill="1" applyBorder="1" applyAlignment="1">
      <alignment vertical="distributed"/>
    </xf>
    <xf numFmtId="3" fontId="21" fillId="2" borderId="19" xfId="0" applyNumberFormat="1" applyFont="1" applyFill="1" applyBorder="1" applyAlignment="1">
      <alignment vertical="distributed"/>
    </xf>
    <xf numFmtId="3" fontId="21" fillId="2" borderId="21" xfId="0" applyNumberFormat="1" applyFont="1" applyFill="1" applyBorder="1" applyAlignment="1">
      <alignment vertical="distributed"/>
    </xf>
    <xf numFmtId="3" fontId="13" fillId="0" borderId="28" xfId="0" applyNumberFormat="1" applyFont="1" applyBorder="1"/>
    <xf numFmtId="3" fontId="13" fillId="0" borderId="45" xfId="0" applyNumberFormat="1" applyFont="1" applyBorder="1"/>
    <xf numFmtId="3" fontId="13" fillId="0" borderId="31" xfId="0" applyNumberFormat="1" applyFont="1" applyBorder="1"/>
    <xf numFmtId="3" fontId="13" fillId="0" borderId="40" xfId="0" applyNumberFormat="1" applyFont="1" applyBorder="1"/>
    <xf numFmtId="3" fontId="22" fillId="0" borderId="35" xfId="0" applyNumberFormat="1" applyFont="1" applyBorder="1" applyAlignment="1">
      <alignment vertical="distributed"/>
    </xf>
    <xf numFmtId="3" fontId="22" fillId="0" borderId="36" xfId="0" applyNumberFormat="1" applyFont="1" applyBorder="1" applyAlignment="1">
      <alignment vertical="distributed"/>
    </xf>
    <xf numFmtId="3" fontId="13" fillId="0" borderId="29" xfId="0" applyNumberFormat="1" applyFont="1" applyBorder="1"/>
    <xf numFmtId="3" fontId="13" fillId="0" borderId="0" xfId="0" applyNumberFormat="1" applyFont="1"/>
    <xf numFmtId="3" fontId="13" fillId="0" borderId="33" xfId="0" applyNumberFormat="1" applyFont="1" applyBorder="1"/>
    <xf numFmtId="3" fontId="22" fillId="0" borderId="38" xfId="0" applyNumberFormat="1" applyFont="1" applyBorder="1" applyAlignment="1">
      <alignment vertical="distributed"/>
    </xf>
    <xf numFmtId="4" fontId="22" fillId="0" borderId="6" xfId="0" applyNumberFormat="1" applyFont="1" applyBorder="1" applyAlignment="1">
      <alignment vertical="distributed"/>
    </xf>
    <xf numFmtId="3" fontId="19" fillId="0" borderId="0" xfId="0" applyNumberFormat="1" applyFont="1"/>
    <xf numFmtId="4" fontId="19" fillId="0" borderId="6" xfId="0" applyNumberFormat="1" applyFont="1" applyBorder="1" applyAlignment="1">
      <alignment vertical="distributed"/>
    </xf>
    <xf numFmtId="4" fontId="18" fillId="2" borderId="6" xfId="0" applyNumberFormat="1" applyFont="1" applyFill="1" applyBorder="1" applyAlignment="1">
      <alignment vertical="distributed"/>
    </xf>
    <xf numFmtId="4" fontId="13" fillId="0" borderId="45" xfId="0" applyNumberFormat="1" applyFont="1" applyBorder="1"/>
    <xf numFmtId="4" fontId="13" fillId="0" borderId="40" xfId="0" applyNumberFormat="1" applyFont="1" applyBorder="1"/>
    <xf numFmtId="0" fontId="17" fillId="0" borderId="24" xfId="0" applyFont="1" applyFill="1" applyBorder="1" applyAlignment="1">
      <alignment vertical="distributed"/>
    </xf>
    <xf numFmtId="3" fontId="13" fillId="0" borderId="28" xfId="0" applyNumberFormat="1" applyFont="1" applyFill="1" applyBorder="1"/>
    <xf numFmtId="3" fontId="13" fillId="0" borderId="45" xfId="0" applyNumberFormat="1" applyFont="1" applyFill="1" applyBorder="1"/>
    <xf numFmtId="3" fontId="13" fillId="0" borderId="29" xfId="0" applyNumberFormat="1" applyFont="1" applyFill="1" applyBorder="1"/>
    <xf numFmtId="3" fontId="19" fillId="0" borderId="0" xfId="0" applyNumberFormat="1" applyFont="1" applyFill="1"/>
    <xf numFmtId="0" fontId="7" fillId="0" borderId="0" xfId="0" applyFont="1" applyFill="1"/>
    <xf numFmtId="0" fontId="17" fillId="0" borderId="32" xfId="0" applyFont="1" applyFill="1" applyBorder="1" applyAlignment="1">
      <alignment vertical="distributed"/>
    </xf>
    <xf numFmtId="3" fontId="13" fillId="0" borderId="31" xfId="0" applyNumberFormat="1" applyFont="1" applyFill="1" applyBorder="1"/>
    <xf numFmtId="3" fontId="13" fillId="0" borderId="40" xfId="0" applyNumberFormat="1" applyFont="1" applyFill="1" applyBorder="1"/>
    <xf numFmtId="3" fontId="13" fillId="0" borderId="33" xfId="0" applyNumberFormat="1" applyFont="1" applyFill="1" applyBorder="1"/>
    <xf numFmtId="0" fontId="17" fillId="0" borderId="34" xfId="0" applyFont="1" applyFill="1" applyBorder="1" applyAlignment="1">
      <alignment vertical="distributed"/>
    </xf>
    <xf numFmtId="3" fontId="22" fillId="0" borderId="35" xfId="0" applyNumberFormat="1" applyFont="1" applyFill="1" applyBorder="1" applyAlignment="1">
      <alignment vertical="distributed"/>
    </xf>
    <xf numFmtId="3" fontId="22" fillId="0" borderId="36" xfId="0" applyNumberFormat="1" applyFont="1" applyFill="1" applyBorder="1" applyAlignment="1">
      <alignment vertical="distributed"/>
    </xf>
    <xf numFmtId="3" fontId="22" fillId="0" borderId="38" xfId="0" applyNumberFormat="1" applyFont="1" applyFill="1" applyBorder="1" applyAlignment="1">
      <alignment vertical="distributed"/>
    </xf>
    <xf numFmtId="4" fontId="19" fillId="0" borderId="6" xfId="0" applyNumberFormat="1" applyFont="1" applyFill="1" applyBorder="1" applyAlignment="1">
      <alignment vertical="distributed"/>
    </xf>
    <xf numFmtId="0" fontId="6" fillId="0" borderId="0" xfId="0" applyFont="1" applyFill="1"/>
    <xf numFmtId="0" fontId="17" fillId="0" borderId="26" xfId="0" applyFont="1" applyFill="1" applyBorder="1" applyAlignment="1">
      <alignment vertical="distributed"/>
    </xf>
    <xf numFmtId="3" fontId="13" fillId="0" borderId="0" xfId="0" applyNumberFormat="1" applyFont="1" applyFill="1"/>
    <xf numFmtId="0" fontId="3" fillId="0" borderId="0" xfId="0" applyFont="1" applyFill="1"/>
    <xf numFmtId="4" fontId="22" fillId="0" borderId="6" xfId="0" applyNumberFormat="1" applyFont="1" applyFill="1" applyBorder="1" applyAlignment="1">
      <alignment vertical="distributed"/>
    </xf>
    <xf numFmtId="0" fontId="4" fillId="0" borderId="0" xfId="0" applyFont="1" applyFill="1"/>
    <xf numFmtId="0" fontId="19" fillId="0" borderId="0" xfId="0" applyFont="1"/>
    <xf numFmtId="0" fontId="23" fillId="0" borderId="0" xfId="0" applyFont="1"/>
    <xf numFmtId="0" fontId="17" fillId="0" borderId="1" xfId="0" applyFont="1" applyBorder="1"/>
    <xf numFmtId="0" fontId="17" fillId="0" borderId="7" xfId="0" applyFont="1" applyBorder="1"/>
    <xf numFmtId="0" fontId="17" fillId="0" borderId="16" xfId="0" applyFont="1" applyBorder="1" applyAlignment="1">
      <alignment horizontal="center"/>
    </xf>
    <xf numFmtId="0" fontId="17" fillId="2" borderId="32" xfId="0" applyFont="1" applyFill="1" applyBorder="1" applyAlignment="1">
      <alignment vertical="distributed"/>
    </xf>
    <xf numFmtId="0" fontId="17" fillId="2" borderId="34" xfId="0" applyFont="1" applyFill="1" applyBorder="1" applyAlignment="1">
      <alignment vertical="distributed"/>
    </xf>
    <xf numFmtId="4" fontId="13" fillId="0" borderId="27" xfId="0" applyNumberFormat="1" applyFont="1" applyBorder="1" applyAlignment="1">
      <alignment vertical="distributed"/>
    </xf>
    <xf numFmtId="4" fontId="13" fillId="0" borderId="30" xfId="0" applyNumberFormat="1" applyFont="1" applyBorder="1" applyAlignment="1">
      <alignment vertical="distributed"/>
    </xf>
    <xf numFmtId="4" fontId="13" fillId="0" borderId="37" xfId="0" applyNumberFormat="1" applyFont="1" applyBorder="1" applyAlignment="1">
      <alignment vertical="distributed"/>
    </xf>
    <xf numFmtId="4" fontId="13" fillId="0" borderId="27" xfId="0" applyNumberFormat="1" applyFont="1" applyFill="1" applyBorder="1" applyAlignment="1">
      <alignment vertical="distributed"/>
    </xf>
    <xf numFmtId="4" fontId="13" fillId="0" borderId="30" xfId="0" applyNumberFormat="1" applyFont="1" applyFill="1" applyBorder="1" applyAlignment="1">
      <alignment vertical="distributed"/>
    </xf>
    <xf numFmtId="4" fontId="13" fillId="0" borderId="37" xfId="0" applyNumberFormat="1" applyFont="1" applyFill="1" applyBorder="1" applyAlignment="1">
      <alignment vertical="distributed"/>
    </xf>
    <xf numFmtId="4" fontId="15" fillId="2" borderId="17" xfId="0" applyNumberFormat="1" applyFont="1" applyFill="1" applyBorder="1" applyAlignment="1">
      <alignment vertical="distributed"/>
    </xf>
    <xf numFmtId="4" fontId="25" fillId="2" borderId="25" xfId="0" applyNumberFormat="1" applyFont="1" applyFill="1" applyBorder="1" applyAlignment="1">
      <alignment vertical="distributed"/>
    </xf>
    <xf numFmtId="4" fontId="25" fillId="2" borderId="14" xfId="0" applyNumberFormat="1" applyFont="1" applyFill="1" applyBorder="1" applyAlignment="1">
      <alignment vertical="distributed"/>
    </xf>
    <xf numFmtId="4" fontId="18" fillId="2" borderId="17" xfId="0" applyNumberFormat="1" applyFont="1" applyFill="1" applyBorder="1" applyAlignment="1">
      <alignment vertical="distributed"/>
    </xf>
    <xf numFmtId="0" fontId="26" fillId="0" borderId="0" xfId="0" applyFont="1"/>
    <xf numFmtId="9" fontId="27" fillId="0" borderId="27" xfId="0" applyNumberFormat="1" applyFont="1" applyBorder="1" applyAlignment="1">
      <alignment vertical="distributed"/>
    </xf>
    <xf numFmtId="9" fontId="27" fillId="0" borderId="30" xfId="0" applyNumberFormat="1" applyFont="1" applyBorder="1" applyAlignment="1">
      <alignment vertical="distributed"/>
    </xf>
    <xf numFmtId="9" fontId="27" fillId="0" borderId="37" xfId="0" applyNumberFormat="1" applyFont="1" applyBorder="1" applyAlignment="1">
      <alignment vertical="distributed"/>
    </xf>
    <xf numFmtId="9" fontId="27" fillId="0" borderId="27" xfId="0" applyNumberFormat="1" applyFont="1" applyFill="1" applyBorder="1" applyAlignment="1">
      <alignment vertical="distributed"/>
    </xf>
    <xf numFmtId="9" fontId="27" fillId="0" borderId="30" xfId="0" applyNumberFormat="1" applyFont="1" applyFill="1" applyBorder="1" applyAlignment="1">
      <alignment vertical="distributed"/>
    </xf>
    <xf numFmtId="9" fontId="27" fillId="0" borderId="37" xfId="0" applyNumberFormat="1" applyFont="1" applyFill="1" applyBorder="1" applyAlignment="1">
      <alignment vertical="distributed"/>
    </xf>
    <xf numFmtId="9" fontId="20" fillId="2" borderId="44" xfId="0" applyNumberFormat="1" applyFont="1" applyFill="1" applyBorder="1" applyAlignment="1">
      <alignment vertical="distributed"/>
    </xf>
    <xf numFmtId="9" fontId="20" fillId="2" borderId="45" xfId="0" applyNumberFormat="1" applyFont="1" applyFill="1" applyBorder="1" applyAlignment="1">
      <alignment vertical="distributed"/>
    </xf>
    <xf numFmtId="9" fontId="25" fillId="2" borderId="25" xfId="0" applyNumberFormat="1" applyFont="1" applyFill="1" applyBorder="1" applyAlignment="1">
      <alignment vertical="distributed"/>
    </xf>
    <xf numFmtId="9" fontId="20" fillId="2" borderId="46" xfId="0" applyNumberFormat="1" applyFont="1" applyFill="1" applyBorder="1" applyAlignment="1">
      <alignment vertical="distributed"/>
    </xf>
    <xf numFmtId="9" fontId="20" fillId="2" borderId="39" xfId="0" applyNumberFormat="1" applyFont="1" applyFill="1" applyBorder="1" applyAlignment="1">
      <alignment vertical="distributed"/>
    </xf>
    <xf numFmtId="9" fontId="25" fillId="2" borderId="14" xfId="0" applyNumberFormat="1" applyFont="1" applyFill="1" applyBorder="1" applyAlignment="1">
      <alignment vertical="distributed"/>
    </xf>
    <xf numFmtId="9" fontId="20" fillId="2" borderId="23" xfId="0" applyNumberFormat="1" applyFont="1" applyFill="1" applyBorder="1" applyAlignment="1">
      <alignment vertical="distributed"/>
    </xf>
    <xf numFmtId="9" fontId="20" fillId="2" borderId="19" xfId="0" applyNumberFormat="1" applyFont="1" applyFill="1" applyBorder="1" applyAlignment="1">
      <alignment vertical="distributed"/>
    </xf>
    <xf numFmtId="9" fontId="24" fillId="2" borderId="17" xfId="0" applyNumberFormat="1" applyFont="1" applyFill="1" applyBorder="1" applyAlignment="1">
      <alignment vertical="distributed"/>
    </xf>
    <xf numFmtId="9" fontId="25" fillId="2" borderId="17" xfId="0" applyNumberFormat="1" applyFont="1" applyFill="1" applyBorder="1" applyAlignment="1">
      <alignment vertical="distributed"/>
    </xf>
    <xf numFmtId="9" fontId="27" fillId="0" borderId="44" xfId="0" applyNumberFormat="1" applyFont="1" applyBorder="1" applyAlignment="1">
      <alignment vertical="distributed"/>
    </xf>
    <xf numFmtId="9" fontId="27" fillId="0" borderId="45" xfId="0" applyNumberFormat="1" applyFont="1" applyBorder="1" applyAlignment="1">
      <alignment vertical="distributed"/>
    </xf>
    <xf numFmtId="9" fontId="27" fillId="0" borderId="47" xfId="0" applyNumberFormat="1" applyFont="1" applyBorder="1" applyAlignment="1">
      <alignment vertical="distributed"/>
    </xf>
    <xf numFmtId="9" fontId="27" fillId="0" borderId="40" xfId="0" applyNumberFormat="1" applyFont="1" applyBorder="1" applyAlignment="1">
      <alignment vertical="distributed"/>
    </xf>
    <xf numFmtId="9" fontId="27" fillId="0" borderId="48" xfId="0" applyNumberFormat="1" applyFont="1" applyBorder="1" applyAlignment="1">
      <alignment vertical="distributed"/>
    </xf>
    <xf numFmtId="9" fontId="27" fillId="0" borderId="36" xfId="0" applyNumberFormat="1" applyFont="1" applyBorder="1" applyAlignment="1">
      <alignment vertical="distributed"/>
    </xf>
    <xf numFmtId="9" fontId="27" fillId="0" borderId="44" xfId="0" applyNumberFormat="1" applyFont="1" applyFill="1" applyBorder="1" applyAlignment="1">
      <alignment vertical="distributed"/>
    </xf>
    <xf numFmtId="9" fontId="27" fillId="0" borderId="45" xfId="0" applyNumberFormat="1" applyFont="1" applyFill="1" applyBorder="1" applyAlignment="1">
      <alignment vertical="distributed"/>
    </xf>
    <xf numFmtId="9" fontId="27" fillId="0" borderId="47" xfId="0" applyNumberFormat="1" applyFont="1" applyFill="1" applyBorder="1" applyAlignment="1">
      <alignment vertical="distributed"/>
    </xf>
    <xf numFmtId="9" fontId="27" fillId="0" borderId="40" xfId="0" applyNumberFormat="1" applyFont="1" applyFill="1" applyBorder="1" applyAlignment="1">
      <alignment vertical="distributed"/>
    </xf>
    <xf numFmtId="9" fontId="27" fillId="0" borderId="48" xfId="0" applyNumberFormat="1" applyFont="1" applyFill="1" applyBorder="1" applyAlignment="1">
      <alignment vertical="distributed"/>
    </xf>
    <xf numFmtId="9" fontId="27" fillId="0" borderId="36" xfId="0" applyNumberFormat="1" applyFont="1" applyFill="1" applyBorder="1" applyAlignment="1">
      <alignment vertical="distributed"/>
    </xf>
    <xf numFmtId="9" fontId="27" fillId="0" borderId="49" xfId="0" applyNumberFormat="1" applyFont="1" applyFill="1" applyBorder="1" applyAlignment="1">
      <alignment vertical="distributed"/>
    </xf>
    <xf numFmtId="9" fontId="27" fillId="0" borderId="50" xfId="0" applyNumberFormat="1" applyFont="1" applyFill="1" applyBorder="1" applyAlignment="1">
      <alignment vertical="distributed"/>
    </xf>
    <xf numFmtId="0" fontId="13" fillId="0" borderId="27" xfId="0" applyFont="1" applyBorder="1" applyAlignment="1">
      <alignment horizontal="left" vertical="distributed"/>
    </xf>
    <xf numFmtId="0" fontId="13" fillId="0" borderId="30" xfId="0" applyFont="1" applyBorder="1" applyAlignment="1">
      <alignment horizontal="left" vertical="distributed"/>
    </xf>
    <xf numFmtId="0" fontId="13" fillId="0" borderId="51" xfId="0" applyFont="1" applyBorder="1" applyAlignment="1">
      <alignment horizontal="left" vertical="distributed"/>
    </xf>
    <xf numFmtId="4" fontId="15" fillId="0" borderId="17" xfId="0" applyNumberFormat="1" applyFont="1" applyBorder="1" applyAlignment="1">
      <alignment horizontal="left"/>
    </xf>
    <xf numFmtId="0" fontId="15" fillId="0" borderId="22" xfId="0" applyFont="1" applyBorder="1" applyAlignment="1">
      <alignment horizontal="left"/>
    </xf>
    <xf numFmtId="4" fontId="15" fillId="0" borderId="20" xfId="0" applyNumberFormat="1" applyFont="1" applyBorder="1" applyAlignment="1">
      <alignment horizontal="left"/>
    </xf>
    <xf numFmtId="4" fontId="15" fillId="0" borderId="22" xfId="0" applyNumberFormat="1" applyFont="1" applyBorder="1" applyAlignment="1">
      <alignment horizontal="left"/>
    </xf>
    <xf numFmtId="0" fontId="28" fillId="0" borderId="0" xfId="0" applyFont="1" applyAlignment="1">
      <alignment horizontal="left"/>
    </xf>
    <xf numFmtId="0" fontId="18" fillId="2" borderId="24" xfId="0" applyFont="1" applyFill="1" applyBorder="1" applyAlignment="1">
      <alignment vertical="distributed"/>
    </xf>
    <xf numFmtId="0" fontId="16" fillId="0" borderId="15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576943</xdr:colOff>
      <xdr:row>124</xdr:row>
      <xdr:rowOff>30480</xdr:rowOff>
    </xdr:from>
    <xdr:to>
      <xdr:col>16</xdr:col>
      <xdr:colOff>608512</xdr:colOff>
      <xdr:row>130</xdr:row>
      <xdr:rowOff>160020</xdr:rowOff>
    </xdr:to>
    <xdr:pic>
      <xdr:nvPicPr>
        <xdr:cNvPr id="20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543" y="18590623"/>
          <a:ext cx="7052855" cy="989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381000</xdr:colOff>
      <xdr:row>124</xdr:row>
      <xdr:rowOff>60960</xdr:rowOff>
    </xdr:from>
    <xdr:to>
      <xdr:col>34</xdr:col>
      <xdr:colOff>647699</xdr:colOff>
      <xdr:row>130</xdr:row>
      <xdr:rowOff>137160</xdr:rowOff>
    </xdr:to>
    <xdr:pic>
      <xdr:nvPicPr>
        <xdr:cNvPr id="205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83200" y="19011900"/>
          <a:ext cx="727710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9"/>
  <sheetViews>
    <sheetView tabSelected="1" zoomScale="70" zoomScaleNormal="70" workbookViewId="0">
      <pane xSplit="2" ySplit="8" topLeftCell="C44" activePane="bottomRight" state="frozen"/>
      <selection pane="topRight" activeCell="C1" sqref="C1"/>
      <selection pane="bottomLeft" activeCell="A10" sqref="A10"/>
      <selection pane="bottomRight" activeCell="C6" sqref="C6:Q6"/>
    </sheetView>
  </sheetViews>
  <sheetFormatPr defaultColWidth="12.44140625" defaultRowHeight="13.2" x14ac:dyDescent="0.25"/>
  <cols>
    <col min="1" max="1" width="13.88671875" style="9" customWidth="1"/>
    <col min="2" max="2" width="13.77734375" style="2" customWidth="1"/>
    <col min="3" max="4" width="11.109375" style="2" customWidth="1"/>
    <col min="5" max="5" width="8.88671875" style="3" customWidth="1"/>
    <col min="6" max="7" width="11.109375" style="2" customWidth="1"/>
    <col min="8" max="8" width="9.109375" style="3" customWidth="1"/>
    <col min="9" max="10" width="11.109375" style="2" customWidth="1"/>
    <col min="11" max="11" width="9.109375" style="3" customWidth="1"/>
    <col min="12" max="13" width="11.109375" style="2" customWidth="1"/>
    <col min="14" max="14" width="9.33203125" style="3" customWidth="1"/>
    <col min="15" max="16" width="9.6640625" style="2" customWidth="1"/>
    <col min="17" max="17" width="9.44140625" style="2" customWidth="1"/>
    <col min="18" max="18" width="0.44140625" style="2" hidden="1" customWidth="1"/>
    <col min="19" max="19" width="13.6640625" style="9" customWidth="1"/>
    <col min="20" max="20" width="14.109375" style="2" customWidth="1"/>
    <col min="21" max="22" width="11.109375" style="2" customWidth="1"/>
    <col min="23" max="23" width="9.5546875" style="3" customWidth="1"/>
    <col min="24" max="25" width="11.109375" style="2" customWidth="1"/>
    <col min="26" max="26" width="9.21875" style="3" customWidth="1"/>
    <col min="27" max="28" width="11.109375" style="2" customWidth="1"/>
    <col min="29" max="29" width="9.6640625" style="3" customWidth="1"/>
    <col min="30" max="31" width="11.109375" style="2" customWidth="1"/>
    <col min="32" max="32" width="9.44140625" style="3" customWidth="1"/>
    <col min="33" max="34" width="9.109375" style="2" customWidth="1"/>
    <col min="35" max="35" width="9.6640625" style="2" customWidth="1"/>
    <col min="36" max="16384" width="12.44140625" style="2"/>
  </cols>
  <sheetData>
    <row r="1" spans="1:35" s="1" customFormat="1" ht="20.399999999999999" x14ac:dyDescent="0.35">
      <c r="A1" s="80"/>
      <c r="B1" s="135" t="s">
        <v>46</v>
      </c>
      <c r="C1" s="13"/>
      <c r="D1" s="13"/>
      <c r="E1" s="18"/>
      <c r="F1" s="13"/>
      <c r="G1" s="13"/>
      <c r="H1" s="18"/>
      <c r="I1" s="13"/>
      <c r="J1" s="13"/>
      <c r="K1" s="18"/>
      <c r="L1" s="13"/>
      <c r="M1" s="13"/>
      <c r="N1" s="18"/>
      <c r="O1" s="13"/>
      <c r="P1" s="13"/>
      <c r="Q1" s="17"/>
      <c r="S1" s="80"/>
      <c r="T1" s="135" t="str">
        <f>B1</f>
        <v>Civil Dialog Group on Hops  18.02.2015</v>
      </c>
      <c r="U1" s="13"/>
      <c r="V1" s="13"/>
      <c r="W1" s="18"/>
      <c r="X1" s="13"/>
      <c r="Y1" s="13"/>
      <c r="Z1" s="18"/>
      <c r="AA1" s="13"/>
      <c r="AB1" s="13"/>
      <c r="AC1" s="18"/>
      <c r="AD1" s="13"/>
      <c r="AE1" s="13"/>
      <c r="AF1" s="18"/>
      <c r="AG1" s="13"/>
      <c r="AH1" s="13"/>
      <c r="AI1" s="17"/>
    </row>
    <row r="2" spans="1:35" s="1" customFormat="1" ht="5.25" customHeight="1" x14ac:dyDescent="0.4">
      <c r="A2" s="80"/>
      <c r="B2" s="15"/>
      <c r="C2" s="13"/>
      <c r="D2" s="13"/>
      <c r="E2" s="18"/>
      <c r="F2" s="13"/>
      <c r="G2" s="13"/>
      <c r="H2" s="18"/>
      <c r="I2" s="13"/>
      <c r="J2" s="13"/>
      <c r="K2" s="18"/>
      <c r="L2" s="13"/>
      <c r="M2" s="13"/>
      <c r="N2" s="18"/>
      <c r="O2" s="13"/>
      <c r="P2" s="13"/>
      <c r="Q2" s="17"/>
      <c r="S2" s="80"/>
      <c r="T2" s="15"/>
      <c r="U2" s="13"/>
      <c r="V2" s="13"/>
      <c r="W2" s="18"/>
      <c r="X2" s="13"/>
      <c r="Y2" s="13"/>
      <c r="Z2" s="18"/>
      <c r="AA2" s="13"/>
      <c r="AB2" s="13"/>
      <c r="AC2" s="18"/>
      <c r="AD2" s="13"/>
      <c r="AE2" s="13"/>
      <c r="AF2" s="18"/>
      <c r="AG2" s="13"/>
      <c r="AH2" s="13"/>
      <c r="AI2" s="17"/>
    </row>
    <row r="3" spans="1:35" s="1" customFormat="1" ht="21" x14ac:dyDescent="0.4">
      <c r="A3" s="80"/>
      <c r="B3" s="14" t="s">
        <v>37</v>
      </c>
      <c r="C3" s="13"/>
      <c r="D3" s="13"/>
      <c r="E3" s="18"/>
      <c r="F3" s="13"/>
      <c r="G3" s="13"/>
      <c r="H3" s="18"/>
      <c r="I3" s="13"/>
      <c r="J3" s="13"/>
      <c r="K3" s="18"/>
      <c r="L3" s="13"/>
      <c r="M3" s="13"/>
      <c r="N3" s="18"/>
      <c r="O3" s="13"/>
      <c r="P3" s="13"/>
      <c r="Q3" s="17"/>
      <c r="S3" s="80"/>
      <c r="T3" s="14" t="s">
        <v>40</v>
      </c>
      <c r="U3" s="13"/>
      <c r="V3" s="13"/>
      <c r="W3" s="18"/>
      <c r="X3" s="13"/>
      <c r="Y3" s="13"/>
      <c r="Z3" s="18"/>
      <c r="AA3" s="13"/>
      <c r="AB3" s="13"/>
      <c r="AC3" s="18"/>
      <c r="AD3" s="13"/>
      <c r="AE3" s="13"/>
      <c r="AF3" s="18"/>
      <c r="AG3" s="13"/>
      <c r="AH3" s="13"/>
      <c r="AI3" s="17"/>
    </row>
    <row r="4" spans="1:35" s="1" customFormat="1" ht="24.6" x14ac:dyDescent="0.4">
      <c r="A4" s="80"/>
      <c r="B4" s="16" t="s">
        <v>35</v>
      </c>
      <c r="C4" s="13"/>
      <c r="D4" s="13"/>
      <c r="E4" s="18"/>
      <c r="F4" s="13"/>
      <c r="G4" s="13"/>
      <c r="H4" s="18"/>
      <c r="I4" s="13"/>
      <c r="J4" s="13"/>
      <c r="K4" s="18"/>
      <c r="L4" s="13"/>
      <c r="M4" s="13"/>
      <c r="N4" s="18"/>
      <c r="O4" s="13"/>
      <c r="P4" s="13"/>
      <c r="Q4" s="17"/>
      <c r="S4" s="80"/>
      <c r="T4" s="16" t="s">
        <v>44</v>
      </c>
      <c r="U4" s="13"/>
      <c r="V4" s="13"/>
      <c r="W4" s="18"/>
      <c r="X4" s="13"/>
      <c r="Y4" s="13"/>
      <c r="Z4" s="18"/>
      <c r="AA4" s="13"/>
      <c r="AB4" s="13"/>
      <c r="AC4" s="18"/>
      <c r="AD4" s="13"/>
      <c r="AE4" s="13"/>
      <c r="AF4" s="18"/>
      <c r="AG4" s="13"/>
      <c r="AH4" s="13"/>
      <c r="AI4" s="17"/>
    </row>
    <row r="5" spans="1:35" ht="7.5" customHeight="1" thickBot="1" x14ac:dyDescent="0.3">
      <c r="A5" s="81"/>
      <c r="B5" s="17"/>
      <c r="C5" s="17"/>
      <c r="D5" s="17"/>
      <c r="E5" s="18"/>
      <c r="F5" s="17"/>
      <c r="G5" s="17"/>
      <c r="H5" s="18"/>
      <c r="I5" s="17"/>
      <c r="J5" s="17"/>
      <c r="K5" s="18"/>
      <c r="L5" s="17"/>
      <c r="M5" s="17"/>
      <c r="N5" s="18"/>
      <c r="O5" s="17"/>
      <c r="P5" s="17"/>
      <c r="Q5" s="17"/>
      <c r="S5" s="97"/>
    </row>
    <row r="6" spans="1:35" s="5" customFormat="1" ht="21" customHeight="1" x14ac:dyDescent="0.4">
      <c r="A6" s="82" t="s">
        <v>30</v>
      </c>
      <c r="B6" s="19"/>
      <c r="C6" s="140" t="s">
        <v>30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2"/>
      <c r="P6" s="142"/>
      <c r="Q6" s="143"/>
      <c r="R6" s="4"/>
      <c r="S6" s="82" t="s">
        <v>31</v>
      </c>
      <c r="T6" s="19"/>
      <c r="U6" s="141" t="s">
        <v>31</v>
      </c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2"/>
      <c r="AH6" s="142"/>
      <c r="AI6" s="143"/>
    </row>
    <row r="7" spans="1:35" s="5" customFormat="1" ht="13.8" x14ac:dyDescent="0.25">
      <c r="A7" s="83"/>
      <c r="B7" s="20"/>
      <c r="C7" s="144">
        <v>2011</v>
      </c>
      <c r="D7" s="145"/>
      <c r="E7" s="146"/>
      <c r="F7" s="147">
        <v>2012</v>
      </c>
      <c r="G7" s="138"/>
      <c r="H7" s="139"/>
      <c r="I7" s="137">
        <v>2013</v>
      </c>
      <c r="J7" s="138"/>
      <c r="K7" s="139"/>
      <c r="L7" s="147">
        <v>2014</v>
      </c>
      <c r="M7" s="138"/>
      <c r="N7" s="139"/>
      <c r="O7" s="137" t="s">
        <v>38</v>
      </c>
      <c r="P7" s="138"/>
      <c r="Q7" s="139"/>
      <c r="R7" s="6"/>
      <c r="S7" s="83"/>
      <c r="T7" s="20"/>
      <c r="U7" s="144">
        <v>2011</v>
      </c>
      <c r="V7" s="145"/>
      <c r="W7" s="146"/>
      <c r="X7" s="147">
        <v>2012</v>
      </c>
      <c r="Y7" s="138"/>
      <c r="Z7" s="139"/>
      <c r="AA7" s="137">
        <v>2013</v>
      </c>
      <c r="AB7" s="138"/>
      <c r="AC7" s="139"/>
      <c r="AD7" s="147">
        <v>2014</v>
      </c>
      <c r="AE7" s="138"/>
      <c r="AF7" s="139"/>
      <c r="AG7" s="137" t="s">
        <v>38</v>
      </c>
      <c r="AH7" s="138"/>
      <c r="AI7" s="139"/>
    </row>
    <row r="8" spans="1:35" s="8" customFormat="1" ht="13.5" customHeight="1" thickBot="1" x14ac:dyDescent="0.3">
      <c r="A8" s="84" t="s">
        <v>25</v>
      </c>
      <c r="B8" s="21" t="s">
        <v>26</v>
      </c>
      <c r="C8" s="22" t="s">
        <v>27</v>
      </c>
      <c r="D8" s="23" t="s">
        <v>28</v>
      </c>
      <c r="E8" s="131" t="s">
        <v>29</v>
      </c>
      <c r="F8" s="24" t="s">
        <v>27</v>
      </c>
      <c r="G8" s="23" t="s">
        <v>28</v>
      </c>
      <c r="H8" s="131" t="s">
        <v>29</v>
      </c>
      <c r="I8" s="22" t="s">
        <v>27</v>
      </c>
      <c r="J8" s="23" t="s">
        <v>28</v>
      </c>
      <c r="K8" s="131" t="s">
        <v>29</v>
      </c>
      <c r="L8" s="24" t="s">
        <v>27</v>
      </c>
      <c r="M8" s="23" t="s">
        <v>28</v>
      </c>
      <c r="N8" s="131" t="s">
        <v>29</v>
      </c>
      <c r="O8" s="25" t="s">
        <v>27</v>
      </c>
      <c r="P8" s="23" t="s">
        <v>28</v>
      </c>
      <c r="Q8" s="132" t="s">
        <v>29</v>
      </c>
      <c r="R8" s="7"/>
      <c r="S8" s="84" t="s">
        <v>25</v>
      </c>
      <c r="T8" s="21" t="s">
        <v>26</v>
      </c>
      <c r="U8" s="24" t="s">
        <v>27</v>
      </c>
      <c r="V8" s="23" t="s">
        <v>28</v>
      </c>
      <c r="W8" s="133" t="s">
        <v>29</v>
      </c>
      <c r="X8" s="33" t="s">
        <v>27</v>
      </c>
      <c r="Y8" s="23" t="s">
        <v>28</v>
      </c>
      <c r="Z8" s="134" t="s">
        <v>29</v>
      </c>
      <c r="AA8" s="22" t="s">
        <v>27</v>
      </c>
      <c r="AB8" s="23" t="s">
        <v>28</v>
      </c>
      <c r="AC8" s="134" t="s">
        <v>29</v>
      </c>
      <c r="AD8" s="24" t="s">
        <v>27</v>
      </c>
      <c r="AE8" s="23" t="s">
        <v>28</v>
      </c>
      <c r="AF8" s="134" t="s">
        <v>29</v>
      </c>
      <c r="AG8" s="25" t="s">
        <v>27</v>
      </c>
      <c r="AH8" s="23" t="s">
        <v>28</v>
      </c>
      <c r="AI8" s="132" t="s">
        <v>29</v>
      </c>
    </row>
    <row r="9" spans="1:35" ht="12.75" customHeight="1" x14ac:dyDescent="0.25">
      <c r="A9" s="26" t="s">
        <v>16</v>
      </c>
      <c r="B9" s="128">
        <v>121010</v>
      </c>
      <c r="C9" s="43" t="s">
        <v>36</v>
      </c>
      <c r="D9" s="44" t="s">
        <v>36</v>
      </c>
      <c r="E9" s="87" t="s">
        <v>39</v>
      </c>
      <c r="F9" s="49" t="s">
        <v>36</v>
      </c>
      <c r="G9" s="44" t="s">
        <v>36</v>
      </c>
      <c r="H9" s="87" t="s">
        <v>39</v>
      </c>
      <c r="I9" s="43" t="s">
        <v>36</v>
      </c>
      <c r="J9" s="44" t="s">
        <v>36</v>
      </c>
      <c r="K9" s="87" t="s">
        <v>39</v>
      </c>
      <c r="L9" s="49" t="s">
        <v>36</v>
      </c>
      <c r="M9" s="44" t="s">
        <v>36</v>
      </c>
      <c r="N9" s="87" t="s">
        <v>39</v>
      </c>
      <c r="O9" s="114"/>
      <c r="P9" s="115"/>
      <c r="Q9" s="98"/>
      <c r="R9" s="50"/>
      <c r="S9" s="26" t="str">
        <f>A9</f>
        <v>Austria</v>
      </c>
      <c r="T9" s="128">
        <v>121010</v>
      </c>
      <c r="U9" s="43">
        <v>0</v>
      </c>
      <c r="V9" s="44" t="s">
        <v>36</v>
      </c>
      <c r="W9" s="87" t="s">
        <v>39</v>
      </c>
      <c r="X9" s="49">
        <v>0.1</v>
      </c>
      <c r="Y9" s="44">
        <v>2.25</v>
      </c>
      <c r="Z9" s="87">
        <v>22.5</v>
      </c>
      <c r="AA9" s="43">
        <v>0</v>
      </c>
      <c r="AB9" s="44" t="s">
        <v>36</v>
      </c>
      <c r="AC9" s="87" t="s">
        <v>39</v>
      </c>
      <c r="AD9" s="49">
        <v>0</v>
      </c>
      <c r="AE9" s="44" t="s">
        <v>36</v>
      </c>
      <c r="AF9" s="87" t="s">
        <v>39</v>
      </c>
      <c r="AG9" s="114" t="str">
        <f>IF(AA9=0," ",(AD9/AA9)-1)</f>
        <v xml:space="preserve"> </v>
      </c>
      <c r="AH9" s="115"/>
      <c r="AI9" s="98"/>
    </row>
    <row r="10" spans="1:35" ht="12.75" customHeight="1" x14ac:dyDescent="0.25">
      <c r="A10" s="29"/>
      <c r="B10" s="129">
        <v>121020</v>
      </c>
      <c r="C10" s="45" t="s">
        <v>36</v>
      </c>
      <c r="D10" s="46" t="s">
        <v>36</v>
      </c>
      <c r="E10" s="88" t="s">
        <v>39</v>
      </c>
      <c r="F10" s="51" t="s">
        <v>36</v>
      </c>
      <c r="G10" s="46" t="s">
        <v>36</v>
      </c>
      <c r="H10" s="88" t="s">
        <v>39</v>
      </c>
      <c r="I10" s="45" t="s">
        <v>36</v>
      </c>
      <c r="J10" s="46" t="s">
        <v>36</v>
      </c>
      <c r="K10" s="88" t="s">
        <v>39</v>
      </c>
      <c r="L10" s="51" t="s">
        <v>36</v>
      </c>
      <c r="M10" s="46" t="s">
        <v>36</v>
      </c>
      <c r="N10" s="88" t="s">
        <v>39</v>
      </c>
      <c r="O10" s="116"/>
      <c r="P10" s="117"/>
      <c r="Q10" s="99"/>
      <c r="R10" s="50"/>
      <c r="S10" s="27"/>
      <c r="T10" s="129">
        <v>121020</v>
      </c>
      <c r="U10" s="45">
        <v>3.9</v>
      </c>
      <c r="V10" s="46">
        <v>27.55</v>
      </c>
      <c r="W10" s="88">
        <v>7.0641025641025648</v>
      </c>
      <c r="X10" s="51">
        <v>5.8</v>
      </c>
      <c r="Y10" s="46">
        <v>25.57</v>
      </c>
      <c r="Z10" s="88">
        <v>4.408620689655173</v>
      </c>
      <c r="AA10" s="45">
        <v>1.7</v>
      </c>
      <c r="AB10" s="46">
        <v>25.45</v>
      </c>
      <c r="AC10" s="88">
        <v>14.970588235294118</v>
      </c>
      <c r="AD10" s="51">
        <v>4.3</v>
      </c>
      <c r="AE10" s="46">
        <v>52.38</v>
      </c>
      <c r="AF10" s="88">
        <v>12.18139534883721</v>
      </c>
      <c r="AG10" s="116">
        <f t="shared" ref="AG10:AG11" si="0">IF(AA10=0,0,(AD10/AA10)-1)</f>
        <v>1.5294117647058822</v>
      </c>
      <c r="AH10" s="117">
        <f t="shared" ref="AH10:AH11" si="1">IF(AB10=0,0,(AE10/AB10)-1)</f>
        <v>1.0581532416502948</v>
      </c>
      <c r="AI10" s="99">
        <f t="shared" ref="AI10:AI11" si="2">IF(AC10=0,0,(AF10/AC10)-1)</f>
        <v>-0.18631150911499972</v>
      </c>
    </row>
    <row r="11" spans="1:35" ht="12.75" customHeight="1" x14ac:dyDescent="0.25">
      <c r="A11" s="29"/>
      <c r="B11" s="129">
        <v>13021300</v>
      </c>
      <c r="C11" s="45" t="s">
        <v>36</v>
      </c>
      <c r="D11" s="46" t="s">
        <v>36</v>
      </c>
      <c r="E11" s="88" t="s">
        <v>39</v>
      </c>
      <c r="F11" s="51">
        <v>0</v>
      </c>
      <c r="G11" s="46">
        <v>0.33</v>
      </c>
      <c r="H11" s="88"/>
      <c r="I11" s="45" t="s">
        <v>36</v>
      </c>
      <c r="J11" s="46" t="s">
        <v>36</v>
      </c>
      <c r="K11" s="88" t="s">
        <v>39</v>
      </c>
      <c r="L11" s="51" t="s">
        <v>36</v>
      </c>
      <c r="M11" s="46" t="s">
        <v>36</v>
      </c>
      <c r="N11" s="88" t="s">
        <v>39</v>
      </c>
      <c r="O11" s="116"/>
      <c r="P11" s="117"/>
      <c r="Q11" s="99"/>
      <c r="R11" s="50"/>
      <c r="S11" s="27"/>
      <c r="T11" s="129">
        <v>13021300</v>
      </c>
      <c r="U11" s="45">
        <v>0.5</v>
      </c>
      <c r="V11" s="46">
        <v>6.9</v>
      </c>
      <c r="W11" s="88">
        <v>13.8</v>
      </c>
      <c r="X11" s="51">
        <v>1</v>
      </c>
      <c r="Y11" s="46">
        <v>11.42</v>
      </c>
      <c r="Z11" s="88">
        <v>11.42</v>
      </c>
      <c r="AA11" s="45">
        <v>0.5</v>
      </c>
      <c r="AB11" s="46">
        <v>31.1</v>
      </c>
      <c r="AC11" s="88">
        <v>62.2</v>
      </c>
      <c r="AD11" s="51">
        <v>0.7</v>
      </c>
      <c r="AE11" s="46">
        <v>34.15</v>
      </c>
      <c r="AF11" s="88">
        <v>48.785714285714285</v>
      </c>
      <c r="AG11" s="116">
        <f t="shared" si="0"/>
        <v>0.39999999999999991</v>
      </c>
      <c r="AH11" s="117">
        <f t="shared" si="1"/>
        <v>9.8070739549839026E-2</v>
      </c>
      <c r="AI11" s="99">
        <f t="shared" si="2"/>
        <v>-0.21566375746440059</v>
      </c>
    </row>
    <row r="12" spans="1:35" s="5" customFormat="1" ht="12.75" customHeight="1" thickBot="1" x14ac:dyDescent="0.3">
      <c r="A12" s="28"/>
      <c r="B12" s="130" t="s">
        <v>32</v>
      </c>
      <c r="C12" s="47"/>
      <c r="D12" s="48"/>
      <c r="E12" s="89"/>
      <c r="F12" s="52"/>
      <c r="G12" s="48"/>
      <c r="H12" s="89"/>
      <c r="I12" s="47"/>
      <c r="J12" s="48"/>
      <c r="K12" s="89"/>
      <c r="L12" s="52"/>
      <c r="M12" s="48"/>
      <c r="N12" s="89"/>
      <c r="O12" s="118"/>
      <c r="P12" s="119"/>
      <c r="Q12" s="100"/>
      <c r="R12" s="53"/>
      <c r="S12" s="28"/>
      <c r="T12" s="130" t="s">
        <v>32</v>
      </c>
      <c r="U12" s="47">
        <f>(U9*1)+(U10*1.1)+(U11*3.5)</f>
        <v>6.04</v>
      </c>
      <c r="V12" s="48">
        <f>SUM(V9:V11)</f>
        <v>34.450000000000003</v>
      </c>
      <c r="W12" s="89"/>
      <c r="X12" s="52">
        <f>(X9*1)+(X10*1.1)+(X11*3.5)</f>
        <v>9.98</v>
      </c>
      <c r="Y12" s="48">
        <f>SUM(Y9:Y11)</f>
        <v>39.24</v>
      </c>
      <c r="Z12" s="89"/>
      <c r="AA12" s="47">
        <f>(AA9*1)+(AA10*1.1)+(AA11*3.5)</f>
        <v>3.62</v>
      </c>
      <c r="AB12" s="48">
        <f>SUM(AB9:AB11)</f>
        <v>56.55</v>
      </c>
      <c r="AC12" s="89"/>
      <c r="AD12" s="52">
        <f>(AD9*1)+(AD10*1.1)+(AD11*3.5)</f>
        <v>7.18</v>
      </c>
      <c r="AE12" s="48">
        <f>SUM(AE9:AE11)</f>
        <v>86.53</v>
      </c>
      <c r="AF12" s="89"/>
      <c r="AG12" s="118">
        <f>IF(AA12=0,0,(AD12/AA12)-1)</f>
        <v>0.98342541436464082</v>
      </c>
      <c r="AH12" s="119">
        <f>IF(AB12=0,0,(AE12/AB12)-1)</f>
        <v>0.53015030946065433</v>
      </c>
      <c r="AI12" s="100"/>
    </row>
    <row r="13" spans="1:35" ht="12.75" customHeight="1" x14ac:dyDescent="0.25">
      <c r="A13" s="26" t="s">
        <v>0</v>
      </c>
      <c r="B13" s="128">
        <v>121010</v>
      </c>
      <c r="C13" s="43">
        <v>0</v>
      </c>
      <c r="D13" s="44">
        <v>0</v>
      </c>
      <c r="E13" s="87" t="s">
        <v>39</v>
      </c>
      <c r="F13" s="49">
        <v>0</v>
      </c>
      <c r="G13" s="44">
        <v>0</v>
      </c>
      <c r="H13" s="87" t="s">
        <v>39</v>
      </c>
      <c r="I13" s="43">
        <v>0</v>
      </c>
      <c r="J13" s="44">
        <v>0</v>
      </c>
      <c r="K13" s="87" t="s">
        <v>39</v>
      </c>
      <c r="L13" s="49">
        <v>0.1</v>
      </c>
      <c r="M13" s="44">
        <v>2.08</v>
      </c>
      <c r="N13" s="87">
        <v>20.8</v>
      </c>
      <c r="O13" s="114" t="str">
        <f t="shared" ref="O13" si="3">IF(I13=0," ",(L13/I13)-1)</f>
        <v xml:space="preserve"> </v>
      </c>
      <c r="P13" s="115">
        <f t="shared" ref="P13" si="4">IF(J13=0,0,(M13/J13)-1)</f>
        <v>0</v>
      </c>
      <c r="Q13" s="98"/>
      <c r="R13" s="50"/>
      <c r="S13" s="26" t="str">
        <f>A13</f>
        <v>Belgium</v>
      </c>
      <c r="T13" s="128">
        <v>121010</v>
      </c>
      <c r="U13" s="43">
        <v>0.1</v>
      </c>
      <c r="V13" s="44">
        <v>21.74</v>
      </c>
      <c r="W13" s="87">
        <v>217.39999999999998</v>
      </c>
      <c r="X13" s="49">
        <v>0.3</v>
      </c>
      <c r="Y13" s="44">
        <v>6.43</v>
      </c>
      <c r="Z13" s="87">
        <v>21.433333333333334</v>
      </c>
      <c r="AA13" s="43">
        <v>1</v>
      </c>
      <c r="AB13" s="44">
        <v>6.03</v>
      </c>
      <c r="AC13" s="87">
        <v>6.03</v>
      </c>
      <c r="AD13" s="49">
        <v>0.2</v>
      </c>
      <c r="AE13" s="44">
        <v>3.12</v>
      </c>
      <c r="AF13" s="87">
        <v>15.6</v>
      </c>
      <c r="AG13" s="114">
        <f>IF(AA13=0," ",(AD13/AA13)-1)</f>
        <v>-0.8</v>
      </c>
      <c r="AH13" s="115">
        <f t="shared" ref="AH13:AH14" si="5">IF(AB13=0,0,(AE13/AB13)-1)</f>
        <v>-0.48258706467661694</v>
      </c>
      <c r="AI13" s="98">
        <f t="shared" ref="AI13:AI14" si="6">IF(AC13=0,0,(AF13/AC13)-1)</f>
        <v>1.5870646766169152</v>
      </c>
    </row>
    <row r="14" spans="1:35" ht="12.75" customHeight="1" x14ac:dyDescent="0.25">
      <c r="A14" s="27"/>
      <c r="B14" s="129">
        <v>121020</v>
      </c>
      <c r="C14" s="45">
        <v>303.7</v>
      </c>
      <c r="D14" s="46">
        <v>2959.56</v>
      </c>
      <c r="E14" s="88">
        <v>9.7450115245307867</v>
      </c>
      <c r="F14" s="51">
        <v>333.3</v>
      </c>
      <c r="G14" s="46">
        <v>3909.57</v>
      </c>
      <c r="H14" s="88">
        <v>11.729882988298829</v>
      </c>
      <c r="I14" s="45">
        <v>232.4</v>
      </c>
      <c r="J14" s="46">
        <v>3180.54</v>
      </c>
      <c r="K14" s="88">
        <v>13.685628227194492</v>
      </c>
      <c r="L14" s="51">
        <v>250.6</v>
      </c>
      <c r="M14" s="46">
        <v>3765.11</v>
      </c>
      <c r="N14" s="88">
        <v>15.024381484437351</v>
      </c>
      <c r="O14" s="116">
        <f t="shared" ref="O14:O68" si="7">IF(I14=0," ",(L14/I14)-1)</f>
        <v>7.8313253012048056E-2</v>
      </c>
      <c r="P14" s="117">
        <f t="shared" ref="P14:P68" si="8">IF(J14=0,0,(M14/J14)-1)</f>
        <v>0.18379583341193628</v>
      </c>
      <c r="Q14" s="99">
        <f t="shared" ref="Q14:Q68" si="9">IF(K14=0,0,(N14/K14)-1)</f>
        <v>9.7821834337326496E-2</v>
      </c>
      <c r="R14" s="50"/>
      <c r="S14" s="27"/>
      <c r="T14" s="129">
        <v>121020</v>
      </c>
      <c r="U14" s="45">
        <v>15.6</v>
      </c>
      <c r="V14" s="46">
        <v>138.51</v>
      </c>
      <c r="W14" s="88">
        <v>8.8788461538461529</v>
      </c>
      <c r="X14" s="51">
        <v>20.100000000000001</v>
      </c>
      <c r="Y14" s="46">
        <v>171.78</v>
      </c>
      <c r="Z14" s="88">
        <v>8.5462686567164177</v>
      </c>
      <c r="AA14" s="45">
        <v>17.600000000000001</v>
      </c>
      <c r="AB14" s="46">
        <v>195.88</v>
      </c>
      <c r="AC14" s="88">
        <v>11.129545454545454</v>
      </c>
      <c r="AD14" s="51">
        <v>40.700000000000003</v>
      </c>
      <c r="AE14" s="46">
        <v>364.36</v>
      </c>
      <c r="AF14" s="88">
        <v>8.9523341523341529</v>
      </c>
      <c r="AG14" s="116">
        <f t="shared" ref="AG14" si="10">IF(AA14=0,0,(AD14/AA14)-1)</f>
        <v>1.3125</v>
      </c>
      <c r="AH14" s="117">
        <f t="shared" si="5"/>
        <v>0.86011843986113967</v>
      </c>
      <c r="AI14" s="99">
        <f t="shared" si="6"/>
        <v>-0.19562445843842613</v>
      </c>
    </row>
    <row r="15" spans="1:35" ht="12.75" customHeight="1" x14ac:dyDescent="0.25">
      <c r="A15" s="27"/>
      <c r="B15" s="129">
        <v>13021300</v>
      </c>
      <c r="C15" s="45">
        <v>324.39999999999998</v>
      </c>
      <c r="D15" s="46">
        <v>10183.41</v>
      </c>
      <c r="E15" s="88">
        <v>31.391522811344021</v>
      </c>
      <c r="F15" s="51">
        <v>390.7</v>
      </c>
      <c r="G15" s="46">
        <v>11145.9</v>
      </c>
      <c r="H15" s="88">
        <v>28.528026618889172</v>
      </c>
      <c r="I15" s="45">
        <v>351.4</v>
      </c>
      <c r="J15" s="46">
        <v>9510.6</v>
      </c>
      <c r="K15" s="88">
        <v>27.064883323847472</v>
      </c>
      <c r="L15" s="51">
        <v>150.5</v>
      </c>
      <c r="M15" s="46">
        <v>4659.6899999999996</v>
      </c>
      <c r="N15" s="88">
        <v>30.961395348837208</v>
      </c>
      <c r="O15" s="116">
        <f t="shared" si="7"/>
        <v>-0.5717131474103585</v>
      </c>
      <c r="P15" s="117">
        <f t="shared" si="8"/>
        <v>-0.5100529935019873</v>
      </c>
      <c r="Q15" s="99">
        <f t="shared" si="9"/>
        <v>0.14396928959070854</v>
      </c>
      <c r="R15" s="50"/>
      <c r="S15" s="27"/>
      <c r="T15" s="129">
        <v>13021300</v>
      </c>
      <c r="U15" s="45">
        <v>45.8</v>
      </c>
      <c r="V15" s="46">
        <v>997.91</v>
      </c>
      <c r="W15" s="88">
        <v>21.788427947598255</v>
      </c>
      <c r="X15" s="51">
        <v>72.3</v>
      </c>
      <c r="Y15" s="46">
        <v>1322.18</v>
      </c>
      <c r="Z15" s="88">
        <v>18.287413554633474</v>
      </c>
      <c r="AA15" s="45">
        <v>21.6</v>
      </c>
      <c r="AB15" s="46">
        <v>643.83000000000004</v>
      </c>
      <c r="AC15" s="88">
        <v>29.806944444444444</v>
      </c>
      <c r="AD15" s="51">
        <v>64.599999999999994</v>
      </c>
      <c r="AE15" s="46">
        <v>1785.77</v>
      </c>
      <c r="AF15" s="88">
        <v>27.643498452012388</v>
      </c>
      <c r="AG15" s="116">
        <f t="shared" ref="AG15" si="11">IF(AA15=0,0,(AD15/AA15)-1)</f>
        <v>1.9907407407407405</v>
      </c>
      <c r="AH15" s="117">
        <f t="shared" ref="AH15" si="12">IF(AB15=0,0,(AE15/AB15)-1)</f>
        <v>1.773666961775624</v>
      </c>
      <c r="AI15" s="99">
        <f t="shared" ref="AI15" si="13">IF(AC15=0,0,(AF15/AC15)-1)</f>
        <v>-7.2581944669450671E-2</v>
      </c>
    </row>
    <row r="16" spans="1:35" s="5" customFormat="1" ht="12.75" customHeight="1" thickBot="1" x14ac:dyDescent="0.3">
      <c r="A16" s="28"/>
      <c r="B16" s="130" t="s">
        <v>32</v>
      </c>
      <c r="C16" s="47">
        <f>(C13*1)+(C14*1.1)+(C15*3.5)</f>
        <v>1469.4699999999998</v>
      </c>
      <c r="D16" s="48">
        <f>SUM(D13:D15)</f>
        <v>13142.97</v>
      </c>
      <c r="E16" s="89"/>
      <c r="F16" s="52">
        <f>(F13*1)+(F14*1.1)+(F15*3.5)</f>
        <v>1734.0800000000002</v>
      </c>
      <c r="G16" s="48">
        <f>SUM(G13:G15)</f>
        <v>15055.47</v>
      </c>
      <c r="H16" s="89"/>
      <c r="I16" s="47">
        <f>(I13*1)+(I14*1.1)+(I15*3.5)</f>
        <v>1485.54</v>
      </c>
      <c r="J16" s="48">
        <f>SUM(J13:J15)</f>
        <v>12691.14</v>
      </c>
      <c r="K16" s="89"/>
      <c r="L16" s="52">
        <f>(L13*1)+(L14*1.1)+(L15*3.5)</f>
        <v>802.51</v>
      </c>
      <c r="M16" s="48">
        <f>SUM(M13:M15)</f>
        <v>8426.8799999999992</v>
      </c>
      <c r="N16" s="89"/>
      <c r="O16" s="118">
        <f t="shared" si="7"/>
        <v>-0.45978566716480207</v>
      </c>
      <c r="P16" s="119">
        <f t="shared" si="8"/>
        <v>-0.33600291226792867</v>
      </c>
      <c r="Q16" s="100">
        <f t="shared" si="9"/>
        <v>0</v>
      </c>
      <c r="R16" s="53"/>
      <c r="S16" s="28"/>
      <c r="T16" s="130" t="s">
        <v>32</v>
      </c>
      <c r="U16" s="47">
        <f>(U13*1)+(U14*1.1)+(U15*3.5)</f>
        <v>177.55999999999997</v>
      </c>
      <c r="V16" s="48">
        <f>SUM(V13:V15)</f>
        <v>1158.1599999999999</v>
      </c>
      <c r="W16" s="89"/>
      <c r="X16" s="52">
        <f>(X13*1)+(X14*1.1)+(X15*3.5)</f>
        <v>275.45999999999998</v>
      </c>
      <c r="Y16" s="48">
        <f>SUM(Y13:Y15)</f>
        <v>1500.39</v>
      </c>
      <c r="Z16" s="89"/>
      <c r="AA16" s="47">
        <f>(AA13*1)+(AA14*1.1)+(AA15*3.5)</f>
        <v>95.960000000000008</v>
      </c>
      <c r="AB16" s="48">
        <f>SUM(AB13:AB15)</f>
        <v>845.74</v>
      </c>
      <c r="AC16" s="89"/>
      <c r="AD16" s="52">
        <f>(AD13*1)+(AD14*1.1)+(AD15*3.5)</f>
        <v>271.07</v>
      </c>
      <c r="AE16" s="48">
        <f>SUM(AE13:AE15)</f>
        <v>2153.25</v>
      </c>
      <c r="AF16" s="89"/>
      <c r="AG16" s="118">
        <f>IF(AA16=0,0,(AD16/AA16)-1)</f>
        <v>1.8248228428511877</v>
      </c>
      <c r="AH16" s="119">
        <f>IF(AB16=0,0,(AE16/AB16)-1)</f>
        <v>1.5459952231182159</v>
      </c>
      <c r="AI16" s="100"/>
    </row>
    <row r="17" spans="1:35" ht="12.75" customHeight="1" x14ac:dyDescent="0.25">
      <c r="A17" s="29" t="s">
        <v>1</v>
      </c>
      <c r="B17" s="128">
        <v>121010</v>
      </c>
      <c r="C17" s="43" t="s">
        <v>36</v>
      </c>
      <c r="D17" s="44" t="s">
        <v>36</v>
      </c>
      <c r="E17" s="87" t="s">
        <v>39</v>
      </c>
      <c r="F17" s="49" t="s">
        <v>36</v>
      </c>
      <c r="G17" s="44" t="s">
        <v>36</v>
      </c>
      <c r="H17" s="87" t="s">
        <v>39</v>
      </c>
      <c r="I17" s="43">
        <v>8</v>
      </c>
      <c r="J17" s="44">
        <v>16.2</v>
      </c>
      <c r="K17" s="87">
        <v>2.0249999999999999</v>
      </c>
      <c r="L17" s="49" t="s">
        <v>36</v>
      </c>
      <c r="M17" s="44" t="s">
        <v>36</v>
      </c>
      <c r="N17" s="87" t="s">
        <v>39</v>
      </c>
      <c r="O17" s="114"/>
      <c r="P17" s="115"/>
      <c r="Q17" s="98"/>
      <c r="R17" s="50"/>
      <c r="S17" s="27" t="str">
        <f>A17</f>
        <v>Bulgaria</v>
      </c>
      <c r="T17" s="128">
        <v>121010</v>
      </c>
      <c r="U17" s="43" t="s">
        <v>36</v>
      </c>
      <c r="V17" s="44" t="s">
        <v>36</v>
      </c>
      <c r="W17" s="87" t="s">
        <v>39</v>
      </c>
      <c r="X17" s="49" t="s">
        <v>36</v>
      </c>
      <c r="Y17" s="44" t="s">
        <v>36</v>
      </c>
      <c r="Z17" s="87" t="s">
        <v>39</v>
      </c>
      <c r="AA17" s="43">
        <v>0</v>
      </c>
      <c r="AB17" s="44" t="s">
        <v>36</v>
      </c>
      <c r="AC17" s="87" t="s">
        <v>39</v>
      </c>
      <c r="AD17" s="49">
        <v>0</v>
      </c>
      <c r="AE17" s="44" t="s">
        <v>36</v>
      </c>
      <c r="AF17" s="87" t="s">
        <v>39</v>
      </c>
      <c r="AG17" s="114" t="str">
        <f>IF(AA17=0," ",(AD17/AA17)-1)</f>
        <v xml:space="preserve"> </v>
      </c>
      <c r="AH17" s="115"/>
      <c r="AI17" s="98"/>
    </row>
    <row r="18" spans="1:35" ht="12.75" customHeight="1" x14ac:dyDescent="0.25">
      <c r="A18" s="29"/>
      <c r="B18" s="129">
        <v>121020</v>
      </c>
      <c r="C18" s="45" t="s">
        <v>36</v>
      </c>
      <c r="D18" s="46" t="s">
        <v>36</v>
      </c>
      <c r="E18" s="88" t="s">
        <v>39</v>
      </c>
      <c r="F18" s="51" t="s">
        <v>36</v>
      </c>
      <c r="G18" s="46" t="s">
        <v>36</v>
      </c>
      <c r="H18" s="88" t="s">
        <v>39</v>
      </c>
      <c r="I18" s="45" t="s">
        <v>36</v>
      </c>
      <c r="J18" s="46" t="s">
        <v>36</v>
      </c>
      <c r="K18" s="88" t="s">
        <v>39</v>
      </c>
      <c r="L18" s="51" t="s">
        <v>36</v>
      </c>
      <c r="M18" s="46" t="s">
        <v>36</v>
      </c>
      <c r="N18" s="88" t="s">
        <v>39</v>
      </c>
      <c r="O18" s="116"/>
      <c r="P18" s="117"/>
      <c r="Q18" s="99"/>
      <c r="R18" s="50"/>
      <c r="S18" s="27"/>
      <c r="T18" s="129">
        <v>121020</v>
      </c>
      <c r="U18" s="45">
        <v>0.2</v>
      </c>
      <c r="V18" s="46">
        <v>1.35</v>
      </c>
      <c r="W18" s="88">
        <v>6.75</v>
      </c>
      <c r="X18" s="51">
        <v>0.3</v>
      </c>
      <c r="Y18" s="46">
        <v>2.0299999999999998</v>
      </c>
      <c r="Z18" s="88">
        <v>6.7666666666666666</v>
      </c>
      <c r="AA18" s="45">
        <v>0.7</v>
      </c>
      <c r="AB18" s="46">
        <v>6.13</v>
      </c>
      <c r="AC18" s="88">
        <v>8.757142857142858</v>
      </c>
      <c r="AD18" s="51">
        <v>2.2000000000000002</v>
      </c>
      <c r="AE18" s="46">
        <v>20.79</v>
      </c>
      <c r="AF18" s="88">
        <v>9.4499999999999993</v>
      </c>
      <c r="AG18" s="116">
        <f t="shared" ref="AG18" si="14">IF(AA18=0,0,(AD18/AA18)-1)</f>
        <v>2.1428571428571432</v>
      </c>
      <c r="AH18" s="117">
        <f t="shared" ref="AH18" si="15">IF(AB18=0,0,(AE18/AB18)-1)</f>
        <v>2.3915171288743884</v>
      </c>
      <c r="AI18" s="99">
        <f t="shared" ref="AI18" si="16">IF(AC18=0,0,(AF18/AC18)-1)</f>
        <v>7.9119086460032406E-2</v>
      </c>
    </row>
    <row r="19" spans="1:35" ht="12.75" customHeight="1" x14ac:dyDescent="0.25">
      <c r="A19" s="29"/>
      <c r="B19" s="129">
        <v>13021300</v>
      </c>
      <c r="C19" s="45" t="s">
        <v>36</v>
      </c>
      <c r="D19" s="46" t="s">
        <v>36</v>
      </c>
      <c r="E19" s="88" t="s">
        <v>39</v>
      </c>
      <c r="F19" s="51">
        <v>0.2</v>
      </c>
      <c r="G19" s="46">
        <v>12.11</v>
      </c>
      <c r="H19" s="88">
        <v>60.55</v>
      </c>
      <c r="I19" s="45">
        <v>0.3</v>
      </c>
      <c r="J19" s="46">
        <v>18.45</v>
      </c>
      <c r="K19" s="88">
        <v>61.5</v>
      </c>
      <c r="L19" s="51">
        <v>0</v>
      </c>
      <c r="M19" s="46">
        <v>0.39</v>
      </c>
      <c r="N19" s="88"/>
      <c r="O19" s="116"/>
      <c r="P19" s="117"/>
      <c r="Q19" s="99"/>
      <c r="R19" s="50"/>
      <c r="S19" s="27"/>
      <c r="T19" s="129">
        <v>13021300</v>
      </c>
      <c r="U19" s="45" t="s">
        <v>36</v>
      </c>
      <c r="V19" s="46" t="s">
        <v>36</v>
      </c>
      <c r="W19" s="88" t="s">
        <v>39</v>
      </c>
      <c r="X19" s="51" t="s">
        <v>36</v>
      </c>
      <c r="Y19" s="46" t="s">
        <v>36</v>
      </c>
      <c r="Z19" s="88" t="s">
        <v>39</v>
      </c>
      <c r="AA19" s="45">
        <v>0</v>
      </c>
      <c r="AB19" s="46" t="s">
        <v>36</v>
      </c>
      <c r="AC19" s="88" t="s">
        <v>39</v>
      </c>
      <c r="AD19" s="51">
        <v>0</v>
      </c>
      <c r="AE19" s="46" t="s">
        <v>36</v>
      </c>
      <c r="AF19" s="88" t="s">
        <v>39</v>
      </c>
      <c r="AG19" s="116"/>
      <c r="AH19" s="117"/>
      <c r="AI19" s="99"/>
    </row>
    <row r="20" spans="1:35" s="5" customFormat="1" ht="12.75" customHeight="1" thickBot="1" x14ac:dyDescent="0.3">
      <c r="A20" s="28"/>
      <c r="B20" s="130" t="s">
        <v>32</v>
      </c>
      <c r="C20" s="47"/>
      <c r="D20" s="48">
        <f>SUM(D17:D19)</f>
        <v>0</v>
      </c>
      <c r="E20" s="89"/>
      <c r="F20" s="52"/>
      <c r="G20" s="48">
        <f>SUM(G17:G19)</f>
        <v>12.11</v>
      </c>
      <c r="H20" s="89"/>
      <c r="I20" s="47"/>
      <c r="J20" s="48">
        <f>SUM(J17:J19)</f>
        <v>34.65</v>
      </c>
      <c r="K20" s="89"/>
      <c r="L20" s="52"/>
      <c r="M20" s="48">
        <f>SUM(M17:M19)</f>
        <v>0.39</v>
      </c>
      <c r="N20" s="89"/>
      <c r="O20" s="118"/>
      <c r="P20" s="119"/>
      <c r="Q20" s="100"/>
      <c r="R20" s="53"/>
      <c r="S20" s="28"/>
      <c r="T20" s="130" t="s">
        <v>32</v>
      </c>
      <c r="U20" s="47"/>
      <c r="V20" s="48">
        <f>SUM(V17:V19)</f>
        <v>1.35</v>
      </c>
      <c r="W20" s="89"/>
      <c r="X20" s="52"/>
      <c r="Y20" s="48">
        <f>SUM(Y17:Y19)</f>
        <v>2.0299999999999998</v>
      </c>
      <c r="Z20" s="89"/>
      <c r="AA20" s="47">
        <f>(AA17*1)+(AA18*1.1)+(AA19*3.5)</f>
        <v>0.77</v>
      </c>
      <c r="AB20" s="48">
        <f>SUM(AB17:AB19)</f>
        <v>6.13</v>
      </c>
      <c r="AC20" s="89"/>
      <c r="AD20" s="52">
        <f>(AD17*1)+(AD18*1.1)+(AD19*3.5)</f>
        <v>2.4200000000000004</v>
      </c>
      <c r="AE20" s="48">
        <f>SUM(AE17:AE19)</f>
        <v>20.79</v>
      </c>
      <c r="AF20" s="89"/>
      <c r="AG20" s="118">
        <f>IF(AA20=0,0,(AD20/AA20)-1)</f>
        <v>2.1428571428571432</v>
      </c>
      <c r="AH20" s="119">
        <f>IF(AB20=0,0,(AE20/AB20)-1)</f>
        <v>2.3915171288743884</v>
      </c>
      <c r="AI20" s="100"/>
    </row>
    <row r="21" spans="1:35" ht="12.75" customHeight="1" x14ac:dyDescent="0.25">
      <c r="A21" s="26" t="s">
        <v>42</v>
      </c>
      <c r="B21" s="128">
        <v>121010</v>
      </c>
      <c r="C21" s="43">
        <v>0</v>
      </c>
      <c r="D21" s="44">
        <v>0</v>
      </c>
      <c r="E21" s="87" t="s">
        <v>39</v>
      </c>
      <c r="F21" s="49">
        <v>0</v>
      </c>
      <c r="G21" s="44">
        <v>0</v>
      </c>
      <c r="H21" s="87" t="s">
        <v>39</v>
      </c>
      <c r="I21" s="43">
        <v>0</v>
      </c>
      <c r="J21" s="44">
        <v>0</v>
      </c>
      <c r="K21" s="87" t="s">
        <v>39</v>
      </c>
      <c r="L21" s="49">
        <v>0</v>
      </c>
      <c r="M21" s="44">
        <v>0.37</v>
      </c>
      <c r="N21" s="87"/>
      <c r="O21" s="114"/>
      <c r="P21" s="115"/>
      <c r="Q21" s="98"/>
      <c r="R21" s="50"/>
      <c r="S21" s="26" t="str">
        <f>A21</f>
        <v>Croatia</v>
      </c>
      <c r="T21" s="128">
        <v>121010</v>
      </c>
      <c r="U21" s="43" t="s">
        <v>36</v>
      </c>
      <c r="V21" s="44" t="s">
        <v>36</v>
      </c>
      <c r="W21" s="87" t="s">
        <v>39</v>
      </c>
      <c r="X21" s="49">
        <v>0</v>
      </c>
      <c r="Y21" s="44" t="s">
        <v>36</v>
      </c>
      <c r="Z21" s="87" t="s">
        <v>39</v>
      </c>
      <c r="AA21" s="43" t="s">
        <v>36</v>
      </c>
      <c r="AB21" s="57" t="s">
        <v>36</v>
      </c>
      <c r="AC21" s="87" t="s">
        <v>39</v>
      </c>
      <c r="AD21" s="49" t="s">
        <v>36</v>
      </c>
      <c r="AE21" s="44" t="s">
        <v>36</v>
      </c>
      <c r="AF21" s="87" t="s">
        <v>39</v>
      </c>
      <c r="AG21" s="114"/>
      <c r="AH21" s="115"/>
      <c r="AI21" s="98"/>
    </row>
    <row r="22" spans="1:35" ht="12.75" customHeight="1" x14ac:dyDescent="0.25">
      <c r="A22" s="27"/>
      <c r="B22" s="129">
        <v>121020</v>
      </c>
      <c r="C22" s="45">
        <v>5.8</v>
      </c>
      <c r="D22" s="46">
        <v>119.3</v>
      </c>
      <c r="E22" s="88">
        <v>20.568965517241381</v>
      </c>
      <c r="F22" s="51">
        <v>10</v>
      </c>
      <c r="G22" s="46">
        <v>96.38</v>
      </c>
      <c r="H22" s="88">
        <v>9.6379999999999999</v>
      </c>
      <c r="I22" s="45">
        <v>4.0999999999999996</v>
      </c>
      <c r="J22" s="46">
        <v>47.07</v>
      </c>
      <c r="K22" s="88">
        <v>11.480487804878051</v>
      </c>
      <c r="L22" s="51" t="s">
        <v>36</v>
      </c>
      <c r="M22" s="46" t="s">
        <v>36</v>
      </c>
      <c r="N22" s="88" t="s">
        <v>39</v>
      </c>
      <c r="O22" s="116"/>
      <c r="P22" s="117"/>
      <c r="Q22" s="99"/>
      <c r="R22" s="50"/>
      <c r="S22" s="27"/>
      <c r="T22" s="129">
        <v>121020</v>
      </c>
      <c r="U22" s="45" t="s">
        <v>36</v>
      </c>
      <c r="V22" s="46" t="s">
        <v>36</v>
      </c>
      <c r="W22" s="88" t="s">
        <v>39</v>
      </c>
      <c r="X22" s="51">
        <v>0.8</v>
      </c>
      <c r="Y22" s="46">
        <v>9.75</v>
      </c>
      <c r="Z22" s="88">
        <v>12.1875</v>
      </c>
      <c r="AA22" s="45">
        <v>0</v>
      </c>
      <c r="AB22" s="46">
        <v>0.11</v>
      </c>
      <c r="AC22" s="88"/>
      <c r="AD22" s="51" t="s">
        <v>36</v>
      </c>
      <c r="AE22" s="46" t="s">
        <v>36</v>
      </c>
      <c r="AF22" s="88" t="s">
        <v>39</v>
      </c>
      <c r="AG22" s="116"/>
      <c r="AH22" s="117"/>
      <c r="AI22" s="99"/>
    </row>
    <row r="23" spans="1:35" ht="12.75" customHeight="1" x14ac:dyDescent="0.25">
      <c r="A23" s="27"/>
      <c r="B23" s="129">
        <v>13021300</v>
      </c>
      <c r="C23" s="45">
        <v>1.6</v>
      </c>
      <c r="D23" s="46">
        <v>43.17</v>
      </c>
      <c r="E23" s="88">
        <v>26.981249999999999</v>
      </c>
      <c r="F23" s="51">
        <v>2.2999999999999998</v>
      </c>
      <c r="G23" s="46">
        <v>84.04</v>
      </c>
      <c r="H23" s="88">
        <v>36.539130434782614</v>
      </c>
      <c r="I23" s="45">
        <v>2.2999999999999998</v>
      </c>
      <c r="J23" s="46">
        <v>69.959999999999994</v>
      </c>
      <c r="K23" s="88">
        <v>30.417391304347827</v>
      </c>
      <c r="L23" s="51" t="s">
        <v>36</v>
      </c>
      <c r="M23" s="46" t="s">
        <v>36</v>
      </c>
      <c r="N23" s="88" t="s">
        <v>39</v>
      </c>
      <c r="O23" s="116"/>
      <c r="P23" s="117"/>
      <c r="Q23" s="99"/>
      <c r="R23" s="50"/>
      <c r="S23" s="27"/>
      <c r="T23" s="129">
        <v>13021300</v>
      </c>
      <c r="U23" s="45" t="s">
        <v>36</v>
      </c>
      <c r="V23" s="46" t="s">
        <v>36</v>
      </c>
      <c r="W23" s="88" t="s">
        <v>39</v>
      </c>
      <c r="X23" s="51">
        <v>0</v>
      </c>
      <c r="Y23" s="46" t="s">
        <v>36</v>
      </c>
      <c r="Z23" s="88" t="s">
        <v>39</v>
      </c>
      <c r="AA23" s="45" t="s">
        <v>36</v>
      </c>
      <c r="AB23" s="46" t="s">
        <v>36</v>
      </c>
      <c r="AC23" s="88" t="s">
        <v>39</v>
      </c>
      <c r="AD23" s="51">
        <v>0</v>
      </c>
      <c r="AE23" s="46">
        <v>1.88</v>
      </c>
      <c r="AF23" s="88"/>
      <c r="AG23" s="116"/>
      <c r="AH23" s="117"/>
      <c r="AI23" s="99"/>
    </row>
    <row r="24" spans="1:35" s="5" customFormat="1" ht="12.75" customHeight="1" thickBot="1" x14ac:dyDescent="0.3">
      <c r="A24" s="28"/>
      <c r="B24" s="130" t="s">
        <v>32</v>
      </c>
      <c r="C24" s="47">
        <f>(C21*1)+(C22*1.1)+(C23*3.5)</f>
        <v>11.98</v>
      </c>
      <c r="D24" s="48">
        <f>SUM(D21:D23)</f>
        <v>162.47</v>
      </c>
      <c r="E24" s="89"/>
      <c r="F24" s="52">
        <f>(F21*1)+(F22*1.1)+(F23*3.5)</f>
        <v>19.049999999999997</v>
      </c>
      <c r="G24" s="48">
        <f>SUM(G21:G23)</f>
        <v>180.42000000000002</v>
      </c>
      <c r="H24" s="89"/>
      <c r="I24" s="47">
        <f>(I21*1)+(I22*1.1)+(I23*3.5)</f>
        <v>12.559999999999999</v>
      </c>
      <c r="J24" s="48">
        <f>SUM(J21:J23)</f>
        <v>117.03</v>
      </c>
      <c r="K24" s="89"/>
      <c r="L24" s="52">
        <v>0</v>
      </c>
      <c r="M24" s="48">
        <f>SUM(M21:M23)</f>
        <v>0.37</v>
      </c>
      <c r="N24" s="89"/>
      <c r="O24" s="118"/>
      <c r="P24" s="119"/>
      <c r="Q24" s="100"/>
      <c r="R24" s="53"/>
      <c r="S24" s="28"/>
      <c r="T24" s="130" t="s">
        <v>32</v>
      </c>
      <c r="U24" s="47">
        <v>0</v>
      </c>
      <c r="V24" s="48">
        <f>SUM(V21:V23)</f>
        <v>0</v>
      </c>
      <c r="W24" s="89"/>
      <c r="X24" s="52">
        <f>(X21*1)+(X22*1.1)+(X23*3.5)</f>
        <v>0.88000000000000012</v>
      </c>
      <c r="Y24" s="48">
        <f>SUM(Y21:Y23)</f>
        <v>9.75</v>
      </c>
      <c r="Z24" s="89"/>
      <c r="AA24" s="47">
        <v>0</v>
      </c>
      <c r="AB24" s="48">
        <f>SUM(AB21:AB23)</f>
        <v>0.11</v>
      </c>
      <c r="AC24" s="89"/>
      <c r="AD24" s="52">
        <v>0</v>
      </c>
      <c r="AE24" s="48">
        <f>SUM(AE21:AE23)</f>
        <v>1.88</v>
      </c>
      <c r="AF24" s="89"/>
      <c r="AG24" s="118"/>
      <c r="AH24" s="119"/>
      <c r="AI24" s="100"/>
    </row>
    <row r="25" spans="1:35" ht="12.75" customHeight="1" x14ac:dyDescent="0.25">
      <c r="A25" s="29" t="s">
        <v>9</v>
      </c>
      <c r="B25" s="128">
        <v>121010</v>
      </c>
      <c r="C25" s="43" t="s">
        <v>36</v>
      </c>
      <c r="D25" s="44" t="s">
        <v>36</v>
      </c>
      <c r="E25" s="87" t="s">
        <v>39</v>
      </c>
      <c r="F25" s="49" t="s">
        <v>36</v>
      </c>
      <c r="G25" s="44" t="s">
        <v>36</v>
      </c>
      <c r="H25" s="87" t="s">
        <v>39</v>
      </c>
      <c r="I25" s="43" t="s">
        <v>36</v>
      </c>
      <c r="J25" s="44" t="s">
        <v>36</v>
      </c>
      <c r="K25" s="87" t="s">
        <v>39</v>
      </c>
      <c r="L25" s="49" t="s">
        <v>36</v>
      </c>
      <c r="M25" s="44" t="s">
        <v>36</v>
      </c>
      <c r="N25" s="87" t="s">
        <v>39</v>
      </c>
      <c r="O25" s="120"/>
      <c r="P25" s="121"/>
      <c r="Q25" s="101"/>
      <c r="R25" s="50"/>
      <c r="S25" s="27" t="str">
        <f>A25</f>
        <v>Cyprus</v>
      </c>
      <c r="T25" s="128">
        <v>121010</v>
      </c>
      <c r="U25" s="43" t="s">
        <v>36</v>
      </c>
      <c r="V25" s="44" t="s">
        <v>36</v>
      </c>
      <c r="W25" s="87" t="s">
        <v>39</v>
      </c>
      <c r="X25" s="49" t="s">
        <v>36</v>
      </c>
      <c r="Y25" s="44" t="s">
        <v>36</v>
      </c>
      <c r="Z25" s="87" t="s">
        <v>39</v>
      </c>
      <c r="AA25" s="43" t="s">
        <v>36</v>
      </c>
      <c r="AB25" s="44" t="s">
        <v>36</v>
      </c>
      <c r="AC25" s="87" t="s">
        <v>39</v>
      </c>
      <c r="AD25" s="49" t="s">
        <v>36</v>
      </c>
      <c r="AE25" s="44" t="s">
        <v>36</v>
      </c>
      <c r="AF25" s="87" t="s">
        <v>39</v>
      </c>
      <c r="AG25" s="120"/>
      <c r="AH25" s="121"/>
      <c r="AI25" s="101"/>
    </row>
    <row r="26" spans="1:35" ht="6" hidden="1" customHeight="1" x14ac:dyDescent="0.25">
      <c r="A26" s="29"/>
      <c r="B26" s="129">
        <v>121020</v>
      </c>
      <c r="C26" s="45" t="s">
        <v>36</v>
      </c>
      <c r="D26" s="46" t="s">
        <v>36</v>
      </c>
      <c r="E26" s="88" t="s">
        <v>39</v>
      </c>
      <c r="F26" s="51" t="s">
        <v>36</v>
      </c>
      <c r="G26" s="46" t="s">
        <v>36</v>
      </c>
      <c r="H26" s="88" t="s">
        <v>39</v>
      </c>
      <c r="I26" s="45" t="s">
        <v>36</v>
      </c>
      <c r="J26" s="46" t="s">
        <v>36</v>
      </c>
      <c r="K26" s="88" t="s">
        <v>39</v>
      </c>
      <c r="L26" s="51" t="s">
        <v>36</v>
      </c>
      <c r="M26" s="46" t="s">
        <v>36</v>
      </c>
      <c r="N26" s="88" t="s">
        <v>39</v>
      </c>
      <c r="O26" s="122"/>
      <c r="P26" s="123"/>
      <c r="Q26" s="102"/>
      <c r="R26" s="50"/>
      <c r="S26" s="27"/>
      <c r="T26" s="129">
        <v>121020</v>
      </c>
      <c r="U26" s="45" t="s">
        <v>36</v>
      </c>
      <c r="V26" s="46" t="s">
        <v>36</v>
      </c>
      <c r="W26" s="88" t="s">
        <v>39</v>
      </c>
      <c r="X26" s="51" t="s">
        <v>36</v>
      </c>
      <c r="Y26" s="46" t="s">
        <v>36</v>
      </c>
      <c r="Z26" s="88" t="s">
        <v>39</v>
      </c>
      <c r="AA26" s="45" t="s">
        <v>36</v>
      </c>
      <c r="AB26" s="46" t="s">
        <v>36</v>
      </c>
      <c r="AC26" s="88" t="s">
        <v>39</v>
      </c>
      <c r="AD26" s="51" t="s">
        <v>36</v>
      </c>
      <c r="AE26" s="46" t="s">
        <v>36</v>
      </c>
      <c r="AF26" s="88" t="s">
        <v>39</v>
      </c>
      <c r="AG26" s="122"/>
      <c r="AH26" s="123"/>
      <c r="AI26" s="102"/>
    </row>
    <row r="27" spans="1:35" ht="6" hidden="1" customHeight="1" x14ac:dyDescent="0.25">
      <c r="A27" s="29"/>
      <c r="B27" s="129">
        <v>13021300</v>
      </c>
      <c r="C27" s="45" t="s">
        <v>36</v>
      </c>
      <c r="D27" s="46" t="s">
        <v>36</v>
      </c>
      <c r="E27" s="88" t="s">
        <v>39</v>
      </c>
      <c r="F27" s="51" t="s">
        <v>36</v>
      </c>
      <c r="G27" s="46" t="s">
        <v>36</v>
      </c>
      <c r="H27" s="88" t="s">
        <v>39</v>
      </c>
      <c r="I27" s="45" t="s">
        <v>36</v>
      </c>
      <c r="J27" s="46" t="s">
        <v>36</v>
      </c>
      <c r="K27" s="88" t="s">
        <v>39</v>
      </c>
      <c r="L27" s="51" t="s">
        <v>36</v>
      </c>
      <c r="M27" s="46" t="s">
        <v>36</v>
      </c>
      <c r="N27" s="88" t="s">
        <v>39</v>
      </c>
      <c r="O27" s="122"/>
      <c r="P27" s="123"/>
      <c r="Q27" s="102"/>
      <c r="R27" s="50"/>
      <c r="S27" s="27"/>
      <c r="T27" s="129">
        <v>13021300</v>
      </c>
      <c r="U27" s="45" t="s">
        <v>36</v>
      </c>
      <c r="V27" s="46" t="s">
        <v>36</v>
      </c>
      <c r="W27" s="88" t="s">
        <v>39</v>
      </c>
      <c r="X27" s="51" t="s">
        <v>36</v>
      </c>
      <c r="Y27" s="46" t="s">
        <v>36</v>
      </c>
      <c r="Z27" s="88" t="s">
        <v>39</v>
      </c>
      <c r="AA27" s="45" t="s">
        <v>36</v>
      </c>
      <c r="AB27" s="46" t="s">
        <v>36</v>
      </c>
      <c r="AC27" s="88" t="s">
        <v>39</v>
      </c>
      <c r="AD27" s="51" t="s">
        <v>36</v>
      </c>
      <c r="AE27" s="46" t="s">
        <v>36</v>
      </c>
      <c r="AF27" s="88" t="s">
        <v>39</v>
      </c>
      <c r="AG27" s="122"/>
      <c r="AH27" s="123"/>
      <c r="AI27" s="102"/>
    </row>
    <row r="28" spans="1:35" s="5" customFormat="1" ht="11.4" customHeight="1" thickBot="1" x14ac:dyDescent="0.3">
      <c r="A28" s="28"/>
      <c r="B28" s="130" t="s">
        <v>32</v>
      </c>
      <c r="C28" s="47">
        <v>0</v>
      </c>
      <c r="D28" s="48">
        <f>SUM(D25:D27)</f>
        <v>0</v>
      </c>
      <c r="E28" s="89"/>
      <c r="F28" s="52">
        <v>0</v>
      </c>
      <c r="G28" s="48">
        <f>SUM(G25:G27)</f>
        <v>0</v>
      </c>
      <c r="H28" s="89"/>
      <c r="I28" s="47">
        <v>0</v>
      </c>
      <c r="J28" s="48">
        <f>SUM(J25:J27)</f>
        <v>0</v>
      </c>
      <c r="K28" s="89"/>
      <c r="L28" s="52">
        <v>0</v>
      </c>
      <c r="M28" s="48">
        <f>SUM(M25:M27)</f>
        <v>0</v>
      </c>
      <c r="N28" s="89"/>
      <c r="O28" s="124"/>
      <c r="P28" s="125"/>
      <c r="Q28" s="103"/>
      <c r="R28" s="53"/>
      <c r="S28" s="28"/>
      <c r="T28" s="130" t="s">
        <v>32</v>
      </c>
      <c r="U28" s="47">
        <v>0</v>
      </c>
      <c r="V28" s="48">
        <f>SUM(V25:V27)</f>
        <v>0</v>
      </c>
      <c r="W28" s="89"/>
      <c r="X28" s="52">
        <v>0</v>
      </c>
      <c r="Y28" s="48">
        <f>SUM(Y25:Y27)</f>
        <v>0</v>
      </c>
      <c r="Z28" s="89"/>
      <c r="AA28" s="47">
        <v>0</v>
      </c>
      <c r="AB28" s="48">
        <f>SUM(AB25:AB27)</f>
        <v>0</v>
      </c>
      <c r="AC28" s="89"/>
      <c r="AD28" s="52">
        <v>0</v>
      </c>
      <c r="AE28" s="48">
        <f>SUM(AE25:AE27)</f>
        <v>0</v>
      </c>
      <c r="AF28" s="89"/>
      <c r="AG28" s="124"/>
      <c r="AH28" s="125"/>
      <c r="AI28" s="103"/>
    </row>
    <row r="29" spans="1:35" ht="12.75" customHeight="1" x14ac:dyDescent="0.25">
      <c r="A29" s="26" t="s">
        <v>43</v>
      </c>
      <c r="B29" s="128">
        <v>121010</v>
      </c>
      <c r="C29" s="43">
        <v>0</v>
      </c>
      <c r="D29" s="44">
        <v>0</v>
      </c>
      <c r="E29" s="87" t="s">
        <v>39</v>
      </c>
      <c r="F29" s="49">
        <v>0</v>
      </c>
      <c r="G29" s="44">
        <v>0</v>
      </c>
      <c r="H29" s="87" t="s">
        <v>39</v>
      </c>
      <c r="I29" s="43">
        <v>0</v>
      </c>
      <c r="J29" s="44">
        <v>0</v>
      </c>
      <c r="K29" s="87" t="s">
        <v>39</v>
      </c>
      <c r="L29" s="49">
        <v>0</v>
      </c>
      <c r="M29" s="44">
        <v>0</v>
      </c>
      <c r="N29" s="87" t="s">
        <v>39</v>
      </c>
      <c r="O29" s="120" t="str">
        <f t="shared" si="7"/>
        <v xml:space="preserve"> </v>
      </c>
      <c r="P29" s="121"/>
      <c r="Q29" s="101"/>
      <c r="R29" s="50"/>
      <c r="S29" s="26" t="str">
        <f>A29</f>
        <v>Czech Rep.</v>
      </c>
      <c r="T29" s="128">
        <v>121010</v>
      </c>
      <c r="U29" s="43">
        <v>13.1</v>
      </c>
      <c r="V29" s="44">
        <v>74.34</v>
      </c>
      <c r="W29" s="87">
        <v>5.6748091603053439</v>
      </c>
      <c r="X29" s="49">
        <v>11.9</v>
      </c>
      <c r="Y29" s="44">
        <v>72.66</v>
      </c>
      <c r="Z29" s="87">
        <v>6.1058823529411761</v>
      </c>
      <c r="AA29" s="43">
        <v>12.7</v>
      </c>
      <c r="AB29" s="44">
        <v>91.4</v>
      </c>
      <c r="AC29" s="87">
        <v>7.1968503937007879</v>
      </c>
      <c r="AD29" s="49">
        <v>14.1</v>
      </c>
      <c r="AE29" s="44">
        <v>96.03</v>
      </c>
      <c r="AF29" s="87">
        <v>6.810638297872341</v>
      </c>
      <c r="AG29" s="120">
        <f>IF(AA29=0," ",(AD29/AA29)-1)</f>
        <v>0.11023622047244097</v>
      </c>
      <c r="AH29" s="121">
        <f t="shared" ref="AH29:AH31" si="17">IF(AB29=0,0,(AE29/AB29)-1)</f>
        <v>5.0656455142231938E-2</v>
      </c>
      <c r="AI29" s="101">
        <f t="shared" ref="AI29:AI31" si="18">IF(AC29=0,0,(AF29/AC29)-1)</f>
        <v>-5.3664043949904539E-2</v>
      </c>
    </row>
    <row r="30" spans="1:35" ht="12.75" customHeight="1" x14ac:dyDescent="0.25">
      <c r="A30" s="27"/>
      <c r="B30" s="129">
        <v>121020</v>
      </c>
      <c r="C30" s="45">
        <v>0</v>
      </c>
      <c r="D30" s="46">
        <v>0.43</v>
      </c>
      <c r="E30" s="88"/>
      <c r="F30" s="51">
        <v>0</v>
      </c>
      <c r="G30" s="46">
        <v>0.02</v>
      </c>
      <c r="H30" s="88"/>
      <c r="I30" s="45">
        <v>0.5</v>
      </c>
      <c r="J30" s="46">
        <v>5.42</v>
      </c>
      <c r="K30" s="88">
        <v>10.84</v>
      </c>
      <c r="L30" s="51">
        <v>19.7</v>
      </c>
      <c r="M30" s="46">
        <v>200.16</v>
      </c>
      <c r="N30" s="88">
        <v>10.160406091370559</v>
      </c>
      <c r="O30" s="122">
        <f t="shared" si="7"/>
        <v>38.4</v>
      </c>
      <c r="P30" s="123">
        <f t="shared" si="8"/>
        <v>35.929889298892988</v>
      </c>
      <c r="Q30" s="102">
        <f t="shared" si="9"/>
        <v>-6.2693165002715934E-2</v>
      </c>
      <c r="R30" s="50"/>
      <c r="S30" s="27"/>
      <c r="T30" s="129">
        <v>121020</v>
      </c>
      <c r="U30" s="45">
        <v>2679.1</v>
      </c>
      <c r="V30" s="46">
        <v>21452.41</v>
      </c>
      <c r="W30" s="88">
        <v>8.0073196222612069</v>
      </c>
      <c r="X30" s="51">
        <v>2881.5</v>
      </c>
      <c r="Y30" s="46">
        <v>21042.63</v>
      </c>
      <c r="Z30" s="88">
        <v>7.3026652785007808</v>
      </c>
      <c r="AA30" s="45">
        <v>2613.1</v>
      </c>
      <c r="AB30" s="46">
        <v>20241.95</v>
      </c>
      <c r="AC30" s="88">
        <v>7.7463357697753628</v>
      </c>
      <c r="AD30" s="51">
        <v>2844</v>
      </c>
      <c r="AE30" s="46">
        <v>23507.38</v>
      </c>
      <c r="AF30" s="88">
        <v>8.2656047819971867</v>
      </c>
      <c r="AG30" s="122">
        <f t="shared" ref="AG30:AG31" si="19">IF(AA30=0,0,(AD30/AA30)-1)</f>
        <v>8.8362481343997601E-2</v>
      </c>
      <c r="AH30" s="123">
        <f t="shared" si="17"/>
        <v>0.16131993212116424</v>
      </c>
      <c r="AI30" s="102">
        <f t="shared" si="18"/>
        <v>6.7034147196137095E-2</v>
      </c>
    </row>
    <row r="31" spans="1:35" ht="12.75" customHeight="1" x14ac:dyDescent="0.25">
      <c r="A31" s="27"/>
      <c r="B31" s="129">
        <v>13021300</v>
      </c>
      <c r="C31" s="45">
        <v>1.2</v>
      </c>
      <c r="D31" s="46">
        <v>12.39</v>
      </c>
      <c r="E31" s="88">
        <v>10.325000000000001</v>
      </c>
      <c r="F31" s="51">
        <v>0.2</v>
      </c>
      <c r="G31" s="46">
        <v>2.04</v>
      </c>
      <c r="H31" s="88">
        <v>10.199999999999999</v>
      </c>
      <c r="I31" s="45">
        <v>0.3</v>
      </c>
      <c r="J31" s="46">
        <v>4.04</v>
      </c>
      <c r="K31" s="88">
        <v>13.466666666666667</v>
      </c>
      <c r="L31" s="51">
        <v>0.8</v>
      </c>
      <c r="M31" s="46">
        <v>12.61</v>
      </c>
      <c r="N31" s="88">
        <v>15.762499999999999</v>
      </c>
      <c r="O31" s="122">
        <f t="shared" si="7"/>
        <v>1.666666666666667</v>
      </c>
      <c r="P31" s="123">
        <f t="shared" si="8"/>
        <v>2.1212871287128712</v>
      </c>
      <c r="Q31" s="102">
        <f t="shared" si="9"/>
        <v>0.17048267326732658</v>
      </c>
      <c r="R31" s="50"/>
      <c r="S31" s="27"/>
      <c r="T31" s="129">
        <v>13021300</v>
      </c>
      <c r="U31" s="45">
        <v>47</v>
      </c>
      <c r="V31" s="46">
        <v>984.34</v>
      </c>
      <c r="W31" s="88">
        <v>20.943404255319148</v>
      </c>
      <c r="X31" s="51">
        <v>33.9</v>
      </c>
      <c r="Y31" s="46">
        <v>790.59</v>
      </c>
      <c r="Z31" s="88">
        <v>23.321238938053099</v>
      </c>
      <c r="AA31" s="45">
        <v>68.599999999999994</v>
      </c>
      <c r="AB31" s="46">
        <v>1264.58</v>
      </c>
      <c r="AC31" s="88">
        <v>18.434110787172013</v>
      </c>
      <c r="AD31" s="51">
        <v>44.8</v>
      </c>
      <c r="AE31" s="46">
        <v>779.31</v>
      </c>
      <c r="AF31" s="88">
        <v>17.395312499999999</v>
      </c>
      <c r="AG31" s="122">
        <f t="shared" si="19"/>
        <v>-0.34693877551020402</v>
      </c>
      <c r="AH31" s="123">
        <f t="shared" si="17"/>
        <v>-0.38374005598696803</v>
      </c>
      <c r="AI31" s="102">
        <f t="shared" si="18"/>
        <v>-5.6351960730044892E-2</v>
      </c>
    </row>
    <row r="32" spans="1:35" s="5" customFormat="1" ht="12.75" customHeight="1" thickBot="1" x14ac:dyDescent="0.3">
      <c r="A32" s="28"/>
      <c r="B32" s="130" t="s">
        <v>32</v>
      </c>
      <c r="C32" s="47">
        <f>(C29*1)+(C30*1.1)+(C31*3.5)</f>
        <v>4.2</v>
      </c>
      <c r="D32" s="48">
        <f>SUM(D29:D31)</f>
        <v>12.82</v>
      </c>
      <c r="E32" s="89"/>
      <c r="F32" s="52">
        <f>(F29*1)+(F30*1.1)+(F31*3.5)</f>
        <v>0.70000000000000007</v>
      </c>
      <c r="G32" s="48">
        <f>SUM(G29:G31)</f>
        <v>2.06</v>
      </c>
      <c r="H32" s="89"/>
      <c r="I32" s="47">
        <f>(I29*1)+(I30*1.1)+(I31*3.5)</f>
        <v>1.6</v>
      </c>
      <c r="J32" s="48">
        <f>SUM(J29:J31)</f>
        <v>9.4600000000000009</v>
      </c>
      <c r="K32" s="89"/>
      <c r="L32" s="52">
        <f>(L29*1)+(L30*1.1)+(L31*3.5)</f>
        <v>24.470000000000002</v>
      </c>
      <c r="M32" s="48">
        <f>SUM(M29:M31)</f>
        <v>212.76999999999998</v>
      </c>
      <c r="N32" s="89"/>
      <c r="O32" s="124">
        <f t="shared" si="7"/>
        <v>14.293750000000001</v>
      </c>
      <c r="P32" s="125">
        <f t="shared" si="8"/>
        <v>21.491543340380545</v>
      </c>
      <c r="Q32" s="103">
        <f t="shared" si="9"/>
        <v>0</v>
      </c>
      <c r="R32" s="53"/>
      <c r="S32" s="28"/>
      <c r="T32" s="130" t="s">
        <v>32</v>
      </c>
      <c r="U32" s="47">
        <f>(U29*1)+(U30*1.1)+(U31*3.5)</f>
        <v>3124.61</v>
      </c>
      <c r="V32" s="48">
        <f>SUM(V29:V31)</f>
        <v>22511.09</v>
      </c>
      <c r="W32" s="89"/>
      <c r="X32" s="52">
        <f>(X29*1)+(X30*1.1)+(X31*3.5)</f>
        <v>3300.2000000000003</v>
      </c>
      <c r="Y32" s="48">
        <f>SUM(Y29:Y31)</f>
        <v>21905.88</v>
      </c>
      <c r="Z32" s="89"/>
      <c r="AA32" s="47">
        <f>(AA29*1)+(AA30*1.1)+(AA31*3.5)</f>
        <v>3127.21</v>
      </c>
      <c r="AB32" s="48">
        <f>SUM(AB29:AB31)</f>
        <v>21597.93</v>
      </c>
      <c r="AC32" s="89"/>
      <c r="AD32" s="52">
        <f>(AD29*1)+(AD30*1.1)+(AD31*3.5)</f>
        <v>3299.3</v>
      </c>
      <c r="AE32" s="48">
        <f>SUM(AE29:AE31)</f>
        <v>24382.720000000001</v>
      </c>
      <c r="AF32" s="89"/>
      <c r="AG32" s="124">
        <f>IF(AA32=0,0,(AD32/AA32)-1)</f>
        <v>5.5029882866836521E-2</v>
      </c>
      <c r="AH32" s="125">
        <f>IF(AB32=0,0,(AE32/AB32)-1)</f>
        <v>0.12893781950399874</v>
      </c>
      <c r="AI32" s="103"/>
    </row>
    <row r="33" spans="1:35" ht="12.75" customHeight="1" x14ac:dyDescent="0.25">
      <c r="A33" s="29" t="s">
        <v>2</v>
      </c>
      <c r="B33" s="128">
        <v>121010</v>
      </c>
      <c r="C33" s="43" t="s">
        <v>36</v>
      </c>
      <c r="D33" s="44" t="s">
        <v>36</v>
      </c>
      <c r="E33" s="87" t="s">
        <v>39</v>
      </c>
      <c r="F33" s="49" t="s">
        <v>36</v>
      </c>
      <c r="G33" s="44" t="s">
        <v>36</v>
      </c>
      <c r="H33" s="87" t="s">
        <v>39</v>
      </c>
      <c r="I33" s="43" t="s">
        <v>36</v>
      </c>
      <c r="J33" s="44" t="s">
        <v>36</v>
      </c>
      <c r="K33" s="87" t="s">
        <v>39</v>
      </c>
      <c r="L33" s="49">
        <v>0</v>
      </c>
      <c r="M33" s="44">
        <v>0</v>
      </c>
      <c r="N33" s="87" t="s">
        <v>39</v>
      </c>
      <c r="O33" s="120"/>
      <c r="P33" s="121"/>
      <c r="Q33" s="101"/>
      <c r="R33" s="50"/>
      <c r="S33" s="27" t="str">
        <f>A33</f>
        <v>Denmark</v>
      </c>
      <c r="T33" s="128">
        <v>121010</v>
      </c>
      <c r="U33" s="43">
        <v>0</v>
      </c>
      <c r="V33" s="44">
        <v>0.01</v>
      </c>
      <c r="W33" s="87"/>
      <c r="X33" s="49">
        <v>0.3</v>
      </c>
      <c r="Y33" s="44">
        <v>3.62</v>
      </c>
      <c r="Z33" s="87">
        <v>12.066666666666668</v>
      </c>
      <c r="AA33" s="43">
        <v>0.2</v>
      </c>
      <c r="AB33" s="44">
        <v>4.37</v>
      </c>
      <c r="AC33" s="87">
        <v>21.849999999999998</v>
      </c>
      <c r="AD33" s="49">
        <v>1</v>
      </c>
      <c r="AE33" s="44">
        <v>16.95</v>
      </c>
      <c r="AF33" s="87">
        <v>16.95</v>
      </c>
      <c r="AG33" s="120">
        <f>IF(AA33=0," ",(AD33/AA33)-1)</f>
        <v>4</v>
      </c>
      <c r="AH33" s="121">
        <f t="shared" ref="AH33:AH35" si="20">IF(AB33=0,0,(AE33/AB33)-1)</f>
        <v>2.8787185354691074</v>
      </c>
      <c r="AI33" s="101">
        <f t="shared" ref="AI33:AI35" si="21">IF(AC33=0,0,(AF33/AC33)-1)</f>
        <v>-0.22425629290617843</v>
      </c>
    </row>
    <row r="34" spans="1:35" ht="12.75" customHeight="1" x14ac:dyDescent="0.25">
      <c r="A34" s="29"/>
      <c r="B34" s="129">
        <v>121020</v>
      </c>
      <c r="C34" s="45">
        <v>0</v>
      </c>
      <c r="D34" s="46">
        <v>0.4</v>
      </c>
      <c r="E34" s="88"/>
      <c r="F34" s="51">
        <v>0.1</v>
      </c>
      <c r="G34" s="46">
        <v>2.67</v>
      </c>
      <c r="H34" s="88">
        <v>26.7</v>
      </c>
      <c r="I34" s="45" t="s">
        <v>36</v>
      </c>
      <c r="J34" s="46" t="s">
        <v>36</v>
      </c>
      <c r="K34" s="88" t="s">
        <v>39</v>
      </c>
      <c r="L34" s="51">
        <v>1</v>
      </c>
      <c r="M34" s="46">
        <v>20.61</v>
      </c>
      <c r="N34" s="88">
        <v>20.61</v>
      </c>
      <c r="O34" s="122"/>
      <c r="P34" s="123"/>
      <c r="Q34" s="102"/>
      <c r="R34" s="50"/>
      <c r="S34" s="27"/>
      <c r="T34" s="129">
        <v>121020</v>
      </c>
      <c r="U34" s="45">
        <v>2.1</v>
      </c>
      <c r="V34" s="46">
        <v>191.67</v>
      </c>
      <c r="W34" s="88">
        <v>91.271428571428558</v>
      </c>
      <c r="X34" s="51">
        <v>10.7</v>
      </c>
      <c r="Y34" s="46">
        <v>305.31</v>
      </c>
      <c r="Z34" s="88">
        <v>28.533644859813087</v>
      </c>
      <c r="AA34" s="45">
        <v>7.8</v>
      </c>
      <c r="AB34" s="46">
        <v>46.74</v>
      </c>
      <c r="AC34" s="88">
        <v>5.9923076923076923</v>
      </c>
      <c r="AD34" s="51">
        <v>11.8</v>
      </c>
      <c r="AE34" s="46">
        <v>183.89</v>
      </c>
      <c r="AF34" s="88">
        <v>15.583898305084743</v>
      </c>
      <c r="AG34" s="122">
        <f t="shared" ref="AG34:AG35" si="22">IF(AA34=0,0,(AD34/AA34)-1)</f>
        <v>0.512820512820513</v>
      </c>
      <c r="AH34" s="123">
        <f t="shared" si="20"/>
        <v>2.9343175010697471</v>
      </c>
      <c r="AI34" s="102">
        <f t="shared" si="21"/>
        <v>1.6006505515545784</v>
      </c>
    </row>
    <row r="35" spans="1:35" ht="12.75" customHeight="1" x14ac:dyDescent="0.25">
      <c r="A35" s="29"/>
      <c r="B35" s="129">
        <v>13021300</v>
      </c>
      <c r="C35" s="45">
        <v>0.1</v>
      </c>
      <c r="D35" s="46">
        <v>0.18</v>
      </c>
      <c r="E35" s="88">
        <v>1.7999999999999998</v>
      </c>
      <c r="F35" s="51" t="s">
        <v>36</v>
      </c>
      <c r="G35" s="46" t="s">
        <v>36</v>
      </c>
      <c r="H35" s="88" t="s">
        <v>39</v>
      </c>
      <c r="I35" s="45" t="s">
        <v>36</v>
      </c>
      <c r="J35" s="46" t="s">
        <v>36</v>
      </c>
      <c r="K35" s="88" t="s">
        <v>39</v>
      </c>
      <c r="L35" s="51">
        <v>0.3</v>
      </c>
      <c r="M35" s="46">
        <v>9.74</v>
      </c>
      <c r="N35" s="88">
        <v>32.466666666666669</v>
      </c>
      <c r="O35" s="122"/>
      <c r="P35" s="123"/>
      <c r="Q35" s="102"/>
      <c r="R35" s="50"/>
      <c r="S35" s="27"/>
      <c r="T35" s="129">
        <v>13021300</v>
      </c>
      <c r="U35" s="45">
        <v>24.7</v>
      </c>
      <c r="V35" s="46">
        <v>338.03</v>
      </c>
      <c r="W35" s="88">
        <v>13.685425101214575</v>
      </c>
      <c r="X35" s="51">
        <v>2.1</v>
      </c>
      <c r="Y35" s="46">
        <v>188.28</v>
      </c>
      <c r="Z35" s="88">
        <v>89.657142857142858</v>
      </c>
      <c r="AA35" s="45">
        <v>6.3</v>
      </c>
      <c r="AB35" s="46">
        <v>436.31</v>
      </c>
      <c r="AC35" s="88">
        <v>69.25555555555556</v>
      </c>
      <c r="AD35" s="51">
        <v>27</v>
      </c>
      <c r="AE35" s="46">
        <v>569.70000000000005</v>
      </c>
      <c r="AF35" s="88">
        <v>21.1</v>
      </c>
      <c r="AG35" s="122">
        <f t="shared" si="22"/>
        <v>3.2857142857142856</v>
      </c>
      <c r="AH35" s="123">
        <f t="shared" si="20"/>
        <v>0.30572299511814993</v>
      </c>
      <c r="AI35" s="102">
        <f t="shared" si="21"/>
        <v>-0.69533130113909836</v>
      </c>
    </row>
    <row r="36" spans="1:35" s="5" customFormat="1" ht="12.75" customHeight="1" thickBot="1" x14ac:dyDescent="0.3">
      <c r="A36" s="28"/>
      <c r="B36" s="130" t="s">
        <v>32</v>
      </c>
      <c r="C36" s="47">
        <v>0</v>
      </c>
      <c r="D36" s="48">
        <f>SUM(D33:D35)</f>
        <v>0.58000000000000007</v>
      </c>
      <c r="E36" s="89"/>
      <c r="F36" s="52">
        <v>0</v>
      </c>
      <c r="G36" s="48">
        <f>SUM(G33:G35)</f>
        <v>2.67</v>
      </c>
      <c r="H36" s="89"/>
      <c r="I36" s="47">
        <v>0</v>
      </c>
      <c r="J36" s="48">
        <f>SUM(J33:J35)</f>
        <v>0</v>
      </c>
      <c r="K36" s="89"/>
      <c r="L36" s="52">
        <f>(L33*1)+(L34*1.1)+(L35*3.5)</f>
        <v>2.1500000000000004</v>
      </c>
      <c r="M36" s="48">
        <f>SUM(M33:M35)</f>
        <v>30.35</v>
      </c>
      <c r="N36" s="89"/>
      <c r="O36" s="124" t="str">
        <f t="shared" si="7"/>
        <v xml:space="preserve"> </v>
      </c>
      <c r="P36" s="125"/>
      <c r="Q36" s="103"/>
      <c r="R36" s="53"/>
      <c r="S36" s="28"/>
      <c r="T36" s="130" t="s">
        <v>32</v>
      </c>
      <c r="U36" s="47">
        <f>(U33*1)+(U34*1.1)+(U35*3.5)</f>
        <v>88.76</v>
      </c>
      <c r="V36" s="48">
        <f>SUM(V33:V35)</f>
        <v>529.70999999999992</v>
      </c>
      <c r="W36" s="89"/>
      <c r="X36" s="52">
        <f>(X33*1)+(X34*1.1)+(X35*3.5)</f>
        <v>19.420000000000002</v>
      </c>
      <c r="Y36" s="48">
        <f>SUM(Y33:Y35)</f>
        <v>497.21000000000004</v>
      </c>
      <c r="Z36" s="89"/>
      <c r="AA36" s="47">
        <f>(AA33*1)+(AA34*1.1)+(AA35*3.5)</f>
        <v>30.83</v>
      </c>
      <c r="AB36" s="48">
        <f>SUM(AB33:AB35)</f>
        <v>487.42</v>
      </c>
      <c r="AC36" s="89"/>
      <c r="AD36" s="52">
        <f>(AD33*1)+(AD34*1.1)+(AD35*3.5)</f>
        <v>108.48</v>
      </c>
      <c r="AE36" s="48">
        <f>SUM(AE33:AE35)</f>
        <v>770.54</v>
      </c>
      <c r="AF36" s="89"/>
      <c r="AG36" s="124">
        <f>IF(AA36=0,0,(AD36/AA36)-1)</f>
        <v>2.5186506649367502</v>
      </c>
      <c r="AH36" s="125">
        <f>IF(AB36=0,0,(AE36/AB36)-1)</f>
        <v>0.58085429403799593</v>
      </c>
      <c r="AI36" s="103"/>
    </row>
    <row r="37" spans="1:35" ht="12.75" customHeight="1" x14ac:dyDescent="0.25">
      <c r="A37" s="26" t="s">
        <v>3</v>
      </c>
      <c r="B37" s="128">
        <v>121010</v>
      </c>
      <c r="C37" s="43" t="s">
        <v>36</v>
      </c>
      <c r="D37" s="44" t="s">
        <v>36</v>
      </c>
      <c r="E37" s="87" t="s">
        <v>39</v>
      </c>
      <c r="F37" s="49">
        <v>0</v>
      </c>
      <c r="G37" s="44">
        <v>0.11</v>
      </c>
      <c r="H37" s="87"/>
      <c r="I37" s="43" t="s">
        <v>36</v>
      </c>
      <c r="J37" s="44" t="s">
        <v>36</v>
      </c>
      <c r="K37" s="87" t="s">
        <v>39</v>
      </c>
      <c r="L37" s="49" t="s">
        <v>36</v>
      </c>
      <c r="M37" s="44" t="s">
        <v>36</v>
      </c>
      <c r="N37" s="87" t="s">
        <v>39</v>
      </c>
      <c r="O37" s="120"/>
      <c r="P37" s="121"/>
      <c r="Q37" s="101"/>
      <c r="R37" s="50"/>
      <c r="S37" s="26" t="str">
        <f>A37</f>
        <v>Estonia</v>
      </c>
      <c r="T37" s="128">
        <v>121010</v>
      </c>
      <c r="U37" s="43" t="s">
        <v>36</v>
      </c>
      <c r="V37" s="44" t="s">
        <v>36</v>
      </c>
      <c r="W37" s="87" t="s">
        <v>39</v>
      </c>
      <c r="X37" s="49" t="s">
        <v>36</v>
      </c>
      <c r="Y37" s="44" t="s">
        <v>36</v>
      </c>
      <c r="Z37" s="87" t="s">
        <v>39</v>
      </c>
      <c r="AA37" s="43" t="s">
        <v>36</v>
      </c>
      <c r="AB37" s="44" t="s">
        <v>36</v>
      </c>
      <c r="AC37" s="87" t="s">
        <v>39</v>
      </c>
      <c r="AD37" s="49" t="s">
        <v>36</v>
      </c>
      <c r="AE37" s="44" t="s">
        <v>36</v>
      </c>
      <c r="AF37" s="87" t="s">
        <v>39</v>
      </c>
      <c r="AG37" s="120"/>
      <c r="AH37" s="121"/>
      <c r="AI37" s="101"/>
    </row>
    <row r="38" spans="1:35" ht="12" customHeight="1" x14ac:dyDescent="0.25">
      <c r="A38" s="27"/>
      <c r="B38" s="129">
        <v>121020</v>
      </c>
      <c r="C38" s="45">
        <v>0</v>
      </c>
      <c r="D38" s="46">
        <v>0.01</v>
      </c>
      <c r="E38" s="88"/>
      <c r="F38" s="51" t="s">
        <v>36</v>
      </c>
      <c r="G38" s="46" t="s">
        <v>36</v>
      </c>
      <c r="H38" s="88" t="s">
        <v>39</v>
      </c>
      <c r="I38" s="45" t="s">
        <v>36</v>
      </c>
      <c r="J38" s="46" t="s">
        <v>36</v>
      </c>
      <c r="K38" s="88" t="s">
        <v>39</v>
      </c>
      <c r="L38" s="51">
        <v>0</v>
      </c>
      <c r="M38" s="46">
        <v>0.04</v>
      </c>
      <c r="N38" s="88"/>
      <c r="O38" s="122"/>
      <c r="P38" s="123"/>
      <c r="Q38" s="102"/>
      <c r="R38" s="50"/>
      <c r="S38" s="27"/>
      <c r="T38" s="129">
        <v>121020</v>
      </c>
      <c r="U38" s="45" t="s">
        <v>36</v>
      </c>
      <c r="V38" s="46" t="s">
        <v>36</v>
      </c>
      <c r="W38" s="88" t="s">
        <v>39</v>
      </c>
      <c r="X38" s="51" t="s">
        <v>36</v>
      </c>
      <c r="Y38" s="46" t="s">
        <v>36</v>
      </c>
      <c r="Z38" s="88" t="s">
        <v>39</v>
      </c>
      <c r="AA38" s="45" t="s">
        <v>36</v>
      </c>
      <c r="AB38" s="46" t="s">
        <v>36</v>
      </c>
      <c r="AC38" s="88" t="s">
        <v>39</v>
      </c>
      <c r="AD38" s="51" t="s">
        <v>36</v>
      </c>
      <c r="AE38" s="46" t="s">
        <v>36</v>
      </c>
      <c r="AF38" s="88" t="s">
        <v>39</v>
      </c>
      <c r="AG38" s="122"/>
      <c r="AH38" s="123"/>
      <c r="AI38" s="102"/>
    </row>
    <row r="39" spans="1:35" ht="12" customHeight="1" x14ac:dyDescent="0.25">
      <c r="A39" s="27"/>
      <c r="B39" s="129">
        <v>13021300</v>
      </c>
      <c r="C39" s="45">
        <v>0</v>
      </c>
      <c r="D39" s="46">
        <v>0</v>
      </c>
      <c r="E39" s="88"/>
      <c r="F39" s="51">
        <v>0</v>
      </c>
      <c r="G39" s="46">
        <v>1.99</v>
      </c>
      <c r="H39" s="88"/>
      <c r="I39" s="45" t="s">
        <v>36</v>
      </c>
      <c r="J39" s="46" t="s">
        <v>36</v>
      </c>
      <c r="K39" s="88" t="s">
        <v>39</v>
      </c>
      <c r="L39" s="51">
        <v>0.2</v>
      </c>
      <c r="M39" s="46">
        <v>6.56</v>
      </c>
      <c r="N39" s="88">
        <v>32.799999999999997</v>
      </c>
      <c r="O39" s="122"/>
      <c r="P39" s="123"/>
      <c r="Q39" s="102"/>
      <c r="R39" s="50"/>
      <c r="S39" s="27"/>
      <c r="T39" s="129">
        <v>13021300</v>
      </c>
      <c r="U39" s="45" t="s">
        <v>36</v>
      </c>
      <c r="V39" s="46" t="s">
        <v>36</v>
      </c>
      <c r="W39" s="88" t="s">
        <v>39</v>
      </c>
      <c r="X39" s="51" t="s">
        <v>36</v>
      </c>
      <c r="Y39" s="46" t="s">
        <v>36</v>
      </c>
      <c r="Z39" s="88" t="s">
        <v>39</v>
      </c>
      <c r="AA39" s="45" t="s">
        <v>36</v>
      </c>
      <c r="AB39" s="46" t="s">
        <v>36</v>
      </c>
      <c r="AC39" s="88" t="s">
        <v>39</v>
      </c>
      <c r="AD39" s="51" t="s">
        <v>36</v>
      </c>
      <c r="AE39" s="46" t="s">
        <v>36</v>
      </c>
      <c r="AF39" s="88" t="s">
        <v>39</v>
      </c>
      <c r="AG39" s="122"/>
      <c r="AH39" s="123"/>
      <c r="AI39" s="102"/>
    </row>
    <row r="40" spans="1:35" s="5" customFormat="1" ht="12" customHeight="1" thickBot="1" x14ac:dyDescent="0.3">
      <c r="A40" s="28"/>
      <c r="B40" s="130" t="s">
        <v>32</v>
      </c>
      <c r="C40" s="47">
        <v>0</v>
      </c>
      <c r="D40" s="48">
        <f>SUM(D37:D39)</f>
        <v>0.01</v>
      </c>
      <c r="E40" s="89"/>
      <c r="F40" s="52">
        <v>0</v>
      </c>
      <c r="G40" s="48">
        <f>SUM(G37:G39)</f>
        <v>2.1</v>
      </c>
      <c r="H40" s="89"/>
      <c r="I40" s="47">
        <v>0</v>
      </c>
      <c r="J40" s="48">
        <f>SUM(J37:J39)</f>
        <v>0</v>
      </c>
      <c r="K40" s="89"/>
      <c r="L40" s="52">
        <v>0</v>
      </c>
      <c r="M40" s="48">
        <f>SUM(M37:M39)</f>
        <v>6.6</v>
      </c>
      <c r="N40" s="89"/>
      <c r="O40" s="124"/>
      <c r="P40" s="125"/>
      <c r="Q40" s="103"/>
      <c r="R40" s="53"/>
      <c r="S40" s="28"/>
      <c r="T40" s="130" t="s">
        <v>32</v>
      </c>
      <c r="U40" s="47"/>
      <c r="V40" s="48"/>
      <c r="W40" s="89"/>
      <c r="X40" s="52"/>
      <c r="Y40" s="48"/>
      <c r="Z40" s="89"/>
      <c r="AA40" s="47"/>
      <c r="AB40" s="48"/>
      <c r="AC40" s="89"/>
      <c r="AD40" s="52"/>
      <c r="AE40" s="48"/>
      <c r="AF40" s="89"/>
      <c r="AG40" s="124"/>
      <c r="AH40" s="125"/>
      <c r="AI40" s="103"/>
    </row>
    <row r="41" spans="1:35" ht="11.4" customHeight="1" x14ac:dyDescent="0.25">
      <c r="A41" s="29" t="s">
        <v>22</v>
      </c>
      <c r="B41" s="128">
        <v>121010</v>
      </c>
      <c r="C41" s="43" t="s">
        <v>36</v>
      </c>
      <c r="D41" s="44" t="s">
        <v>36</v>
      </c>
      <c r="E41" s="87" t="s">
        <v>39</v>
      </c>
      <c r="F41" s="49" t="s">
        <v>36</v>
      </c>
      <c r="G41" s="44" t="s">
        <v>36</v>
      </c>
      <c r="H41" s="87" t="s">
        <v>39</v>
      </c>
      <c r="I41" s="43" t="s">
        <v>36</v>
      </c>
      <c r="J41" s="44" t="s">
        <v>36</v>
      </c>
      <c r="K41" s="87" t="s">
        <v>39</v>
      </c>
      <c r="L41" s="49" t="s">
        <v>36</v>
      </c>
      <c r="M41" s="44" t="s">
        <v>36</v>
      </c>
      <c r="N41" s="87" t="s">
        <v>39</v>
      </c>
      <c r="O41" s="120"/>
      <c r="P41" s="121"/>
      <c r="Q41" s="101"/>
      <c r="R41" s="50"/>
      <c r="S41" s="27" t="str">
        <f>A41</f>
        <v>Finland</v>
      </c>
      <c r="T41" s="128">
        <v>121010</v>
      </c>
      <c r="U41" s="43"/>
      <c r="V41" s="44"/>
      <c r="W41" s="87"/>
      <c r="X41" s="49"/>
      <c r="Y41" s="44"/>
      <c r="Z41" s="87"/>
      <c r="AA41" s="43"/>
      <c r="AB41" s="44"/>
      <c r="AC41" s="87"/>
      <c r="AD41" s="49"/>
      <c r="AE41" s="44"/>
      <c r="AF41" s="87"/>
      <c r="AG41" s="120"/>
      <c r="AH41" s="121"/>
      <c r="AI41" s="101"/>
    </row>
    <row r="42" spans="1:35" ht="11.4" customHeight="1" x14ac:dyDescent="0.25">
      <c r="A42" s="29"/>
      <c r="B42" s="129">
        <v>121020</v>
      </c>
      <c r="C42" s="45" t="s">
        <v>36</v>
      </c>
      <c r="D42" s="46" t="s">
        <v>36</v>
      </c>
      <c r="E42" s="88" t="s">
        <v>39</v>
      </c>
      <c r="F42" s="51">
        <v>0</v>
      </c>
      <c r="G42" s="46">
        <v>0.69</v>
      </c>
      <c r="H42" s="88"/>
      <c r="I42" s="45" t="s">
        <v>36</v>
      </c>
      <c r="J42" s="46" t="s">
        <v>36</v>
      </c>
      <c r="K42" s="88" t="s">
        <v>39</v>
      </c>
      <c r="L42" s="51">
        <v>0</v>
      </c>
      <c r="M42" s="46">
        <v>0.47</v>
      </c>
      <c r="N42" s="88"/>
      <c r="O42" s="122"/>
      <c r="P42" s="123"/>
      <c r="Q42" s="102"/>
      <c r="R42" s="50"/>
      <c r="S42" s="27"/>
      <c r="T42" s="129">
        <v>121020</v>
      </c>
      <c r="U42" s="45"/>
      <c r="V42" s="46"/>
      <c r="W42" s="88"/>
      <c r="X42" s="51"/>
      <c r="Y42" s="46"/>
      <c r="Z42" s="88"/>
      <c r="AA42" s="45"/>
      <c r="AB42" s="46"/>
      <c r="AC42" s="88"/>
      <c r="AD42" s="51"/>
      <c r="AE42" s="46"/>
      <c r="AF42" s="88"/>
      <c r="AG42" s="122"/>
      <c r="AH42" s="123"/>
      <c r="AI42" s="102"/>
    </row>
    <row r="43" spans="1:35" ht="11.4" customHeight="1" x14ac:dyDescent="0.25">
      <c r="A43" s="29"/>
      <c r="B43" s="129">
        <v>13021300</v>
      </c>
      <c r="C43" s="45">
        <v>0.3</v>
      </c>
      <c r="D43" s="46">
        <v>6.66</v>
      </c>
      <c r="E43" s="88">
        <v>22.200000000000003</v>
      </c>
      <c r="F43" s="51" t="s">
        <v>36</v>
      </c>
      <c r="G43" s="46" t="s">
        <v>36</v>
      </c>
      <c r="H43" s="88" t="s">
        <v>39</v>
      </c>
      <c r="I43" s="45" t="s">
        <v>36</v>
      </c>
      <c r="J43" s="46" t="s">
        <v>36</v>
      </c>
      <c r="K43" s="88" t="s">
        <v>39</v>
      </c>
      <c r="L43" s="51">
        <v>0</v>
      </c>
      <c r="M43" s="46">
        <v>2.96</v>
      </c>
      <c r="N43" s="88"/>
      <c r="O43" s="122"/>
      <c r="P43" s="123"/>
      <c r="Q43" s="102"/>
      <c r="R43" s="50"/>
      <c r="S43" s="27"/>
      <c r="T43" s="129">
        <v>13021300</v>
      </c>
      <c r="U43" s="45"/>
      <c r="V43" s="46"/>
      <c r="W43" s="88"/>
      <c r="X43" s="51"/>
      <c r="Y43" s="46"/>
      <c r="Z43" s="88"/>
      <c r="AA43" s="45"/>
      <c r="AB43" s="46"/>
      <c r="AC43" s="88"/>
      <c r="AD43" s="51"/>
      <c r="AE43" s="46"/>
      <c r="AF43" s="88"/>
      <c r="AG43" s="122"/>
      <c r="AH43" s="123"/>
      <c r="AI43" s="102"/>
    </row>
    <row r="44" spans="1:35" s="5" customFormat="1" ht="11.4" customHeight="1" thickBot="1" x14ac:dyDescent="0.3">
      <c r="A44" s="28"/>
      <c r="B44" s="130" t="s">
        <v>32</v>
      </c>
      <c r="C44" s="47">
        <v>0</v>
      </c>
      <c r="D44" s="48">
        <f>SUM(D41:D43)</f>
        <v>6.66</v>
      </c>
      <c r="E44" s="89"/>
      <c r="F44" s="52">
        <v>0</v>
      </c>
      <c r="G44" s="48">
        <f>SUM(G41:G43)</f>
        <v>0.69</v>
      </c>
      <c r="H44" s="89"/>
      <c r="I44" s="47">
        <v>0</v>
      </c>
      <c r="J44" s="48">
        <f>SUM(J41:J43)</f>
        <v>0</v>
      </c>
      <c r="K44" s="89"/>
      <c r="L44" s="52">
        <v>0</v>
      </c>
      <c r="M44" s="48">
        <f>SUM(M41:M43)</f>
        <v>3.4299999999999997</v>
      </c>
      <c r="N44" s="89"/>
      <c r="O44" s="124"/>
      <c r="P44" s="125"/>
      <c r="Q44" s="103"/>
      <c r="R44" s="53"/>
      <c r="S44" s="28"/>
      <c r="T44" s="130" t="s">
        <v>32</v>
      </c>
      <c r="U44" s="47"/>
      <c r="V44" s="48"/>
      <c r="W44" s="89"/>
      <c r="X44" s="52"/>
      <c r="Y44" s="48"/>
      <c r="Z44" s="89"/>
      <c r="AA44" s="47"/>
      <c r="AB44" s="48"/>
      <c r="AC44" s="89"/>
      <c r="AD44" s="52"/>
      <c r="AE44" s="48"/>
      <c r="AF44" s="89"/>
      <c r="AG44" s="124"/>
      <c r="AH44" s="125"/>
      <c r="AI44" s="103"/>
    </row>
    <row r="45" spans="1:35" ht="12.75" customHeight="1" x14ac:dyDescent="0.25">
      <c r="A45" s="26" t="s">
        <v>33</v>
      </c>
      <c r="B45" s="128">
        <v>121010</v>
      </c>
      <c r="C45" s="43">
        <v>44.9</v>
      </c>
      <c r="D45" s="44">
        <v>271.83999999999997</v>
      </c>
      <c r="E45" s="87">
        <v>6.0543429844097991</v>
      </c>
      <c r="F45" s="49">
        <v>38.1</v>
      </c>
      <c r="G45" s="44">
        <v>274.52999999999997</v>
      </c>
      <c r="H45" s="87">
        <v>7.2055118110236211</v>
      </c>
      <c r="I45" s="43">
        <v>36</v>
      </c>
      <c r="J45" s="44">
        <v>267.07</v>
      </c>
      <c r="K45" s="87">
        <v>7.4186111111111108</v>
      </c>
      <c r="L45" s="49">
        <v>0.4</v>
      </c>
      <c r="M45" s="44">
        <v>6.55</v>
      </c>
      <c r="N45" s="87">
        <v>16.375</v>
      </c>
      <c r="O45" s="120">
        <f t="shared" si="7"/>
        <v>-0.98888888888888893</v>
      </c>
      <c r="P45" s="121">
        <f t="shared" si="8"/>
        <v>-0.9754745946755532</v>
      </c>
      <c r="Q45" s="101">
        <f t="shared" si="9"/>
        <v>1.2072864792002096</v>
      </c>
      <c r="R45" s="50"/>
      <c r="S45" s="26" t="str">
        <f>A45</f>
        <v>Germany</v>
      </c>
      <c r="T45" s="128">
        <v>121010</v>
      </c>
      <c r="U45" s="43">
        <v>263.39999999999998</v>
      </c>
      <c r="V45" s="44">
        <v>1435.53</v>
      </c>
      <c r="W45" s="87">
        <v>5.45</v>
      </c>
      <c r="X45" s="49">
        <v>196.8</v>
      </c>
      <c r="Y45" s="44">
        <v>1033.26</v>
      </c>
      <c r="Z45" s="87">
        <v>5.2503048780487802</v>
      </c>
      <c r="AA45" s="43">
        <v>264</v>
      </c>
      <c r="AB45" s="44">
        <v>1659.18</v>
      </c>
      <c r="AC45" s="87">
        <v>6.2847727272727276</v>
      </c>
      <c r="AD45" s="49">
        <v>388</v>
      </c>
      <c r="AE45" s="44">
        <v>3551.23</v>
      </c>
      <c r="AF45" s="87">
        <v>9.1526546391752586</v>
      </c>
      <c r="AG45" s="120">
        <f t="shared" ref="AG45" si="23">IF(AA45=0," ",(AD45/AA45)-1)</f>
        <v>0.46969696969696972</v>
      </c>
      <c r="AH45" s="121">
        <f t="shared" ref="AH45:AH52" si="24">IF(AB45=0,0,(AE45/AB45)-1)</f>
        <v>1.1403524632649864</v>
      </c>
      <c r="AI45" s="101">
        <f t="shared" ref="AI45:AI47" si="25">IF(AC45=0,0,(AF45/AC45)-1)</f>
        <v>0.45632229459267126</v>
      </c>
    </row>
    <row r="46" spans="1:35" ht="12.75" customHeight="1" x14ac:dyDescent="0.25">
      <c r="A46" s="27"/>
      <c r="B46" s="129">
        <v>121020</v>
      </c>
      <c r="C46" s="45">
        <v>640.79999999999995</v>
      </c>
      <c r="D46" s="46">
        <v>4404</v>
      </c>
      <c r="E46" s="88">
        <v>6.8726591760299627</v>
      </c>
      <c r="F46" s="51">
        <v>478.5</v>
      </c>
      <c r="G46" s="46">
        <v>4933.32</v>
      </c>
      <c r="H46" s="88">
        <v>10.309968652037616</v>
      </c>
      <c r="I46" s="45">
        <v>725.1</v>
      </c>
      <c r="J46" s="46">
        <v>6523.69</v>
      </c>
      <c r="K46" s="88">
        <v>8.9969521445317877</v>
      </c>
      <c r="L46" s="51">
        <v>365</v>
      </c>
      <c r="M46" s="46">
        <v>3647.17</v>
      </c>
      <c r="N46" s="88">
        <v>9.9922465753424667</v>
      </c>
      <c r="O46" s="122">
        <f t="shared" si="7"/>
        <v>-0.49662115570266174</v>
      </c>
      <c r="P46" s="123">
        <f t="shared" si="8"/>
        <v>-0.440934501792697</v>
      </c>
      <c r="Q46" s="102">
        <f t="shared" si="9"/>
        <v>0.11062573356196004</v>
      </c>
      <c r="R46" s="50"/>
      <c r="S46" s="27"/>
      <c r="T46" s="129">
        <v>121020</v>
      </c>
      <c r="U46" s="45">
        <v>11954.3</v>
      </c>
      <c r="V46" s="46">
        <v>86669.21</v>
      </c>
      <c r="W46" s="88">
        <v>7.2500447537706103</v>
      </c>
      <c r="X46" s="51">
        <v>13630.2</v>
      </c>
      <c r="Y46" s="46">
        <v>90781.49</v>
      </c>
      <c r="Z46" s="88">
        <v>6.6603197311851625</v>
      </c>
      <c r="AA46" s="45">
        <v>13758.5</v>
      </c>
      <c r="AB46" s="46">
        <v>93907.49</v>
      </c>
      <c r="AC46" s="88">
        <v>6.8254162881128035</v>
      </c>
      <c r="AD46" s="51">
        <v>13055.7</v>
      </c>
      <c r="AE46" s="46">
        <v>97164.52</v>
      </c>
      <c r="AF46" s="88">
        <v>7.4423064255459304</v>
      </c>
      <c r="AG46" s="122">
        <f t="shared" ref="AG46:AG48" si="26">IF(AA46=0,0,(AD46/AA46)-1)</f>
        <v>-5.1081149834647621E-2</v>
      </c>
      <c r="AH46" s="123">
        <f t="shared" si="24"/>
        <v>3.4683388939476423E-2</v>
      </c>
      <c r="AI46" s="102">
        <f t="shared" si="25"/>
        <v>9.038132055146697E-2</v>
      </c>
    </row>
    <row r="47" spans="1:35" ht="12.75" customHeight="1" x14ac:dyDescent="0.25">
      <c r="A47" s="27"/>
      <c r="B47" s="129">
        <v>13021300</v>
      </c>
      <c r="C47" s="45">
        <v>460.7</v>
      </c>
      <c r="D47" s="46">
        <v>11011.54</v>
      </c>
      <c r="E47" s="88">
        <v>23.90175819405253</v>
      </c>
      <c r="F47" s="51">
        <v>315.10000000000002</v>
      </c>
      <c r="G47" s="46">
        <v>5624.07</v>
      </c>
      <c r="H47" s="88">
        <v>17.84852427800698</v>
      </c>
      <c r="I47" s="45">
        <v>346.1</v>
      </c>
      <c r="J47" s="46">
        <v>5051.78</v>
      </c>
      <c r="K47" s="88">
        <v>14.596301646922853</v>
      </c>
      <c r="L47" s="51">
        <v>177.8</v>
      </c>
      <c r="M47" s="46">
        <v>2828.6</v>
      </c>
      <c r="N47" s="88">
        <v>15.908886389201347</v>
      </c>
      <c r="O47" s="122">
        <f t="shared" si="7"/>
        <v>-0.48627564287778102</v>
      </c>
      <c r="P47" s="123">
        <f t="shared" si="8"/>
        <v>-0.44007854657170342</v>
      </c>
      <c r="Q47" s="102">
        <f t="shared" si="9"/>
        <v>8.9925843821897722E-2</v>
      </c>
      <c r="R47" s="50"/>
      <c r="S47" s="27"/>
      <c r="T47" s="129">
        <v>13021300</v>
      </c>
      <c r="U47" s="45">
        <v>1333.9</v>
      </c>
      <c r="V47" s="46">
        <v>38742.879999999997</v>
      </c>
      <c r="W47" s="88">
        <v>29.044815953219878</v>
      </c>
      <c r="X47" s="51">
        <v>1394.2</v>
      </c>
      <c r="Y47" s="46">
        <v>34374.980000000003</v>
      </c>
      <c r="Z47" s="88">
        <v>24.655702194807059</v>
      </c>
      <c r="AA47" s="45">
        <v>1594.6</v>
      </c>
      <c r="AB47" s="46">
        <v>35401.79</v>
      </c>
      <c r="AC47" s="88">
        <v>22.201047284585478</v>
      </c>
      <c r="AD47" s="51">
        <v>1463.1</v>
      </c>
      <c r="AE47" s="46">
        <v>36200.79</v>
      </c>
      <c r="AF47" s="88">
        <v>24.742526143120774</v>
      </c>
      <c r="AG47" s="122">
        <f t="shared" si="26"/>
        <v>-8.2465822149755397E-2</v>
      </c>
      <c r="AH47" s="123">
        <f t="shared" si="24"/>
        <v>2.2569480243795681E-2</v>
      </c>
      <c r="AI47" s="102">
        <f t="shared" si="25"/>
        <v>0.11447562927807842</v>
      </c>
    </row>
    <row r="48" spans="1:35" s="5" customFormat="1" ht="12.75" customHeight="1" thickBot="1" x14ac:dyDescent="0.3">
      <c r="A48" s="28"/>
      <c r="B48" s="130" t="s">
        <v>32</v>
      </c>
      <c r="C48" s="47">
        <f>(C45*1)+(C46*1.1)+(C47*3.5)</f>
        <v>2362.23</v>
      </c>
      <c r="D48" s="48">
        <f>SUM(D45:D47)</f>
        <v>15687.380000000001</v>
      </c>
      <c r="E48" s="89"/>
      <c r="F48" s="52">
        <f>(F45*1)+(F46*1.1)+(F47*3.5)</f>
        <v>1667.3000000000002</v>
      </c>
      <c r="G48" s="48">
        <f>SUM(G45:G47)</f>
        <v>10831.919999999998</v>
      </c>
      <c r="H48" s="89"/>
      <c r="I48" s="47">
        <f>(I45*1)+(I46*1.1)+(I47*3.5)</f>
        <v>2044.9600000000003</v>
      </c>
      <c r="J48" s="48">
        <f>SUM(J45:J47)</f>
        <v>11842.539999999999</v>
      </c>
      <c r="K48" s="89"/>
      <c r="L48" s="52">
        <f>(L45*1)+(L46*1.1)+(L47*3.5)</f>
        <v>1024.2</v>
      </c>
      <c r="M48" s="48">
        <f>SUM(M45:M47)</f>
        <v>6482.32</v>
      </c>
      <c r="N48" s="89"/>
      <c r="O48" s="124">
        <f t="shared" si="7"/>
        <v>-0.49915890775369698</v>
      </c>
      <c r="P48" s="125">
        <f t="shared" si="8"/>
        <v>-0.45262418366330193</v>
      </c>
      <c r="Q48" s="103">
        <f t="shared" si="9"/>
        <v>0</v>
      </c>
      <c r="R48" s="53"/>
      <c r="S48" s="28"/>
      <c r="T48" s="130" t="s">
        <v>32</v>
      </c>
      <c r="U48" s="47">
        <f>(U45*1)+(U46*1.1)+(U47*3.5)</f>
        <v>18081.78</v>
      </c>
      <c r="V48" s="48">
        <f>SUM(V45:V47)</f>
        <v>126847.62</v>
      </c>
      <c r="W48" s="89"/>
      <c r="X48" s="52">
        <f>(X45*1)+(X46*1.1)+(X47*3.5)</f>
        <v>20069.72</v>
      </c>
      <c r="Y48" s="48">
        <f>SUM(Y45:Y47)</f>
        <v>126189.73000000001</v>
      </c>
      <c r="Z48" s="89"/>
      <c r="AA48" s="47">
        <f>(AA45*1)+(AA46*1.1)+(AA47*3.5)</f>
        <v>20979.45</v>
      </c>
      <c r="AB48" s="48">
        <f>SUM(AB45:AB47)</f>
        <v>130968.45999999999</v>
      </c>
      <c r="AC48" s="89"/>
      <c r="AD48" s="52">
        <f>(AD45*1)+(AD46*1.1)+(AD47*3.5)</f>
        <v>19870.120000000003</v>
      </c>
      <c r="AE48" s="48">
        <f>SUM(AE45:AE47)</f>
        <v>136916.54</v>
      </c>
      <c r="AF48" s="89"/>
      <c r="AG48" s="124">
        <f t="shared" si="26"/>
        <v>-5.2876981999051331E-2</v>
      </c>
      <c r="AH48" s="125">
        <f t="shared" si="24"/>
        <v>4.5416125378583638E-2</v>
      </c>
      <c r="AI48" s="103"/>
    </row>
    <row r="49" spans="1:35" ht="12.75" customHeight="1" x14ac:dyDescent="0.25">
      <c r="A49" s="29" t="s">
        <v>7</v>
      </c>
      <c r="B49" s="128">
        <v>121010</v>
      </c>
      <c r="C49" s="43">
        <v>0</v>
      </c>
      <c r="D49" s="44" t="s">
        <v>36</v>
      </c>
      <c r="E49" s="87" t="s">
        <v>39</v>
      </c>
      <c r="F49" s="49">
        <v>0.4</v>
      </c>
      <c r="G49" s="44">
        <v>5.41</v>
      </c>
      <c r="H49" s="87">
        <v>13.525</v>
      </c>
      <c r="I49" s="43">
        <v>0</v>
      </c>
      <c r="J49" s="44" t="s">
        <v>36</v>
      </c>
      <c r="K49" s="87" t="s">
        <v>39</v>
      </c>
      <c r="L49" s="49">
        <v>0</v>
      </c>
      <c r="M49" s="44">
        <v>0.21</v>
      </c>
      <c r="N49" s="87"/>
      <c r="O49" s="114" t="str">
        <f t="shared" si="7"/>
        <v xml:space="preserve"> </v>
      </c>
      <c r="P49" s="115"/>
      <c r="Q49" s="98"/>
      <c r="R49" s="50"/>
      <c r="S49" s="27" t="str">
        <f>A49</f>
        <v>France</v>
      </c>
      <c r="T49" s="128">
        <v>121010</v>
      </c>
      <c r="U49" s="43">
        <v>0.5</v>
      </c>
      <c r="V49" s="44">
        <v>6.74</v>
      </c>
      <c r="W49" s="87">
        <v>13.48</v>
      </c>
      <c r="X49" s="49">
        <v>1.2</v>
      </c>
      <c r="Y49" s="44">
        <v>10.34</v>
      </c>
      <c r="Z49" s="87">
        <v>8.6166666666666671</v>
      </c>
      <c r="AA49" s="43">
        <v>2.8</v>
      </c>
      <c r="AB49" s="44">
        <v>13.61</v>
      </c>
      <c r="AC49" s="87">
        <v>4.8607142857142858</v>
      </c>
      <c r="AD49" s="49">
        <v>20.2</v>
      </c>
      <c r="AE49" s="44">
        <v>6.07</v>
      </c>
      <c r="AF49" s="87">
        <v>0.30049504950495054</v>
      </c>
      <c r="AG49" s="114">
        <f t="shared" ref="AG49" si="27">IF(AA49=0," ",(AD49/AA49)-1)</f>
        <v>6.2142857142857144</v>
      </c>
      <c r="AH49" s="115">
        <f t="shared" si="24"/>
        <v>-0.5540044085231447</v>
      </c>
      <c r="AI49" s="98">
        <f t="shared" ref="AI49:AI51" si="28">IF(AC49=0,0,(AF49/AC49)-1)</f>
        <v>-0.93817882890419824</v>
      </c>
    </row>
    <row r="50" spans="1:35" ht="12.75" customHeight="1" x14ac:dyDescent="0.25">
      <c r="A50" s="29"/>
      <c r="B50" s="129">
        <v>121020</v>
      </c>
      <c r="C50" s="45">
        <v>0</v>
      </c>
      <c r="D50" s="46" t="s">
        <v>36</v>
      </c>
      <c r="E50" s="88" t="s">
        <v>39</v>
      </c>
      <c r="F50" s="51">
        <v>0.1</v>
      </c>
      <c r="G50" s="46">
        <v>0.62</v>
      </c>
      <c r="H50" s="88">
        <v>6.1999999999999993</v>
      </c>
      <c r="I50" s="45">
        <v>0</v>
      </c>
      <c r="J50" s="46">
        <v>0.8</v>
      </c>
      <c r="K50" s="88"/>
      <c r="L50" s="51">
        <v>0.4</v>
      </c>
      <c r="M50" s="46">
        <v>6.66</v>
      </c>
      <c r="N50" s="88">
        <v>16.649999999999999</v>
      </c>
      <c r="O50" s="116" t="str">
        <f t="shared" si="7"/>
        <v xml:space="preserve"> </v>
      </c>
      <c r="P50" s="117">
        <f t="shared" si="8"/>
        <v>7.3249999999999993</v>
      </c>
      <c r="Q50" s="99">
        <f t="shared" si="9"/>
        <v>0</v>
      </c>
      <c r="R50" s="50"/>
      <c r="S50" s="27"/>
      <c r="T50" s="129">
        <v>121020</v>
      </c>
      <c r="U50" s="45" t="s">
        <v>36</v>
      </c>
      <c r="V50" s="46" t="s">
        <v>36</v>
      </c>
      <c r="W50" s="88" t="s">
        <v>39</v>
      </c>
      <c r="X50" s="51">
        <v>5.4</v>
      </c>
      <c r="Y50" s="46">
        <v>62.11</v>
      </c>
      <c r="Z50" s="88">
        <v>11.501851851851852</v>
      </c>
      <c r="AA50" s="45">
        <v>8.1</v>
      </c>
      <c r="AB50" s="46">
        <v>87.11</v>
      </c>
      <c r="AC50" s="88">
        <v>10.754320987654321</v>
      </c>
      <c r="AD50" s="51">
        <v>21.4</v>
      </c>
      <c r="AE50" s="46">
        <v>214.94</v>
      </c>
      <c r="AF50" s="88">
        <v>10.04392523364486</v>
      </c>
      <c r="AG50" s="116">
        <f t="shared" ref="AG50:AG52" si="29">IF(AA50=0,0,(AD50/AA50)-1)</f>
        <v>1.6419753086419751</v>
      </c>
      <c r="AH50" s="117">
        <f t="shared" si="24"/>
        <v>1.467454942027322</v>
      </c>
      <c r="AI50" s="99">
        <f t="shared" si="28"/>
        <v>-6.6056774279378172E-2</v>
      </c>
    </row>
    <row r="51" spans="1:35" ht="12.75" customHeight="1" x14ac:dyDescent="0.25">
      <c r="A51" s="29"/>
      <c r="B51" s="129">
        <v>13021300</v>
      </c>
      <c r="C51" s="45">
        <v>10.199999999999999</v>
      </c>
      <c r="D51" s="46">
        <v>538.63</v>
      </c>
      <c r="E51" s="88">
        <v>52.806862745098044</v>
      </c>
      <c r="F51" s="51">
        <v>6.5</v>
      </c>
      <c r="G51" s="46">
        <v>271.79000000000002</v>
      </c>
      <c r="H51" s="88">
        <v>41.813846153846157</v>
      </c>
      <c r="I51" s="45">
        <v>11.4</v>
      </c>
      <c r="J51" s="46">
        <v>448.81</v>
      </c>
      <c r="K51" s="88">
        <v>39.369298245614033</v>
      </c>
      <c r="L51" s="51">
        <v>17.100000000000001</v>
      </c>
      <c r="M51" s="46">
        <v>485.7</v>
      </c>
      <c r="N51" s="88">
        <v>28.403508771929822</v>
      </c>
      <c r="O51" s="116">
        <f t="shared" si="7"/>
        <v>0.5</v>
      </c>
      <c r="P51" s="117">
        <f t="shared" si="8"/>
        <v>8.2195138254495204E-2</v>
      </c>
      <c r="Q51" s="99">
        <f t="shared" si="9"/>
        <v>-0.2785365744970032</v>
      </c>
      <c r="R51" s="50"/>
      <c r="S51" s="27"/>
      <c r="T51" s="129">
        <v>13021300</v>
      </c>
      <c r="U51" s="45">
        <v>2.7</v>
      </c>
      <c r="V51" s="46">
        <v>103.11</v>
      </c>
      <c r="W51" s="88">
        <v>38.188888888888883</v>
      </c>
      <c r="X51" s="51">
        <v>7.3</v>
      </c>
      <c r="Y51" s="46">
        <v>277.27</v>
      </c>
      <c r="Z51" s="88">
        <v>37.982191780821914</v>
      </c>
      <c r="AA51" s="45">
        <v>14.3</v>
      </c>
      <c r="AB51" s="46">
        <v>455.69</v>
      </c>
      <c r="AC51" s="88">
        <v>31.866433566433564</v>
      </c>
      <c r="AD51" s="51">
        <v>25</v>
      </c>
      <c r="AE51" s="46">
        <v>856.32</v>
      </c>
      <c r="AF51" s="88">
        <v>34.252800000000001</v>
      </c>
      <c r="AG51" s="116">
        <f t="shared" si="29"/>
        <v>0.74825174825174812</v>
      </c>
      <c r="AH51" s="117">
        <f t="shared" si="24"/>
        <v>0.87917224428888074</v>
      </c>
      <c r="AI51" s="99">
        <f t="shared" si="28"/>
        <v>7.4886523733239896E-2</v>
      </c>
    </row>
    <row r="52" spans="1:35" s="5" customFormat="1" ht="12.75" customHeight="1" thickBot="1" x14ac:dyDescent="0.3">
      <c r="A52" s="28"/>
      <c r="B52" s="130" t="s">
        <v>32</v>
      </c>
      <c r="C52" s="47">
        <f>(C49*1)+(C50*1.1)+(C51*3.5)</f>
        <v>35.699999999999996</v>
      </c>
      <c r="D52" s="48">
        <f>SUM(D49:D51)</f>
        <v>538.63</v>
      </c>
      <c r="E52" s="89"/>
      <c r="F52" s="52">
        <f>(F49*1)+(F50*1.1)+(F51*3.5)</f>
        <v>23.26</v>
      </c>
      <c r="G52" s="48">
        <f>SUM(G49:G51)</f>
        <v>277.82</v>
      </c>
      <c r="H52" s="89"/>
      <c r="I52" s="47">
        <f>(I49*1)+(I50*1.1)+(I51*3.5)</f>
        <v>39.9</v>
      </c>
      <c r="J52" s="48">
        <f>SUM(J49:J51)</f>
        <v>449.61</v>
      </c>
      <c r="K52" s="89"/>
      <c r="L52" s="52">
        <f>(L49*1)+(L50*1.1)+(L51*3.5)</f>
        <v>60.290000000000006</v>
      </c>
      <c r="M52" s="48">
        <f>SUM(M49:M51)</f>
        <v>492.57</v>
      </c>
      <c r="N52" s="89"/>
      <c r="O52" s="118">
        <f t="shared" si="7"/>
        <v>0.51102756892230605</v>
      </c>
      <c r="P52" s="119">
        <f t="shared" si="8"/>
        <v>9.5549476212717588E-2</v>
      </c>
      <c r="Q52" s="100">
        <f t="shared" si="9"/>
        <v>0</v>
      </c>
      <c r="R52" s="53"/>
      <c r="S52" s="28"/>
      <c r="T52" s="130" t="s">
        <v>32</v>
      </c>
      <c r="U52" s="47" t="e">
        <f>(U49*1)+(U50*1.1)+(U51*3.5)</f>
        <v>#VALUE!</v>
      </c>
      <c r="V52" s="48">
        <f>SUM(V49:V51)</f>
        <v>109.85</v>
      </c>
      <c r="W52" s="89"/>
      <c r="X52" s="52">
        <f>(X49*1)+(X50*1.1)+(X51*3.5)</f>
        <v>32.690000000000005</v>
      </c>
      <c r="Y52" s="48">
        <f>SUM(Y49:Y51)</f>
        <v>349.71999999999997</v>
      </c>
      <c r="Z52" s="89"/>
      <c r="AA52" s="47">
        <f>(AA49*1)+(AA50*1.1)+(AA51*3.5)</f>
        <v>61.760000000000005</v>
      </c>
      <c r="AB52" s="48">
        <f>SUM(AB49:AB51)</f>
        <v>556.41</v>
      </c>
      <c r="AC52" s="89"/>
      <c r="AD52" s="52">
        <f>(AD49*1)+(AD50*1.1)+(AD51*3.5)</f>
        <v>131.24</v>
      </c>
      <c r="AE52" s="48">
        <f>SUM(AE49:AE51)</f>
        <v>1077.33</v>
      </c>
      <c r="AF52" s="89"/>
      <c r="AG52" s="118">
        <f t="shared" si="29"/>
        <v>1.125</v>
      </c>
      <c r="AH52" s="119">
        <f t="shared" si="24"/>
        <v>0.93621609963875563</v>
      </c>
      <c r="AI52" s="100"/>
    </row>
    <row r="53" spans="1:35" s="64" customFormat="1" ht="9" customHeight="1" x14ac:dyDescent="0.25">
      <c r="A53" s="59" t="s">
        <v>5</v>
      </c>
      <c r="B53" s="128">
        <v>121010</v>
      </c>
      <c r="C53" s="60" t="s">
        <v>36</v>
      </c>
      <c r="D53" s="61" t="s">
        <v>36</v>
      </c>
      <c r="E53" s="90" t="s">
        <v>39</v>
      </c>
      <c r="F53" s="62" t="s">
        <v>36</v>
      </c>
      <c r="G53" s="61" t="s">
        <v>36</v>
      </c>
      <c r="H53" s="90" t="s">
        <v>39</v>
      </c>
      <c r="I53" s="60">
        <v>0</v>
      </c>
      <c r="J53" s="61">
        <v>2</v>
      </c>
      <c r="K53" s="90"/>
      <c r="L53" s="62" t="s">
        <v>36</v>
      </c>
      <c r="M53" s="61" t="s">
        <v>36</v>
      </c>
      <c r="N53" s="90" t="s">
        <v>39</v>
      </c>
      <c r="O53" s="114" t="str">
        <f t="shared" si="7"/>
        <v xml:space="preserve"> </v>
      </c>
      <c r="P53" s="115"/>
      <c r="Q53" s="98"/>
      <c r="R53" s="63"/>
      <c r="S53" s="59" t="str">
        <f>A53</f>
        <v>Greece</v>
      </c>
      <c r="T53" s="128">
        <v>121010</v>
      </c>
      <c r="U53" s="60">
        <v>0</v>
      </c>
      <c r="V53" s="61" t="s">
        <v>36</v>
      </c>
      <c r="W53" s="90" t="s">
        <v>39</v>
      </c>
      <c r="X53" s="62" t="s">
        <v>36</v>
      </c>
      <c r="Y53" s="61" t="s">
        <v>36</v>
      </c>
      <c r="Z53" s="90" t="s">
        <v>39</v>
      </c>
      <c r="AA53" s="60" t="s">
        <v>36</v>
      </c>
      <c r="AB53" s="61" t="s">
        <v>36</v>
      </c>
      <c r="AC53" s="90" t="s">
        <v>39</v>
      </c>
      <c r="AD53" s="62" t="s">
        <v>36</v>
      </c>
      <c r="AE53" s="61" t="s">
        <v>36</v>
      </c>
      <c r="AF53" s="90" t="s">
        <v>39</v>
      </c>
      <c r="AG53" s="114"/>
      <c r="AH53" s="115"/>
      <c r="AI53" s="98"/>
    </row>
    <row r="54" spans="1:35" s="64" customFormat="1" ht="10.8" customHeight="1" x14ac:dyDescent="0.25">
      <c r="A54" s="65"/>
      <c r="B54" s="129">
        <v>121020</v>
      </c>
      <c r="C54" s="66" t="s">
        <v>36</v>
      </c>
      <c r="D54" s="67" t="s">
        <v>36</v>
      </c>
      <c r="E54" s="91" t="s">
        <v>39</v>
      </c>
      <c r="F54" s="68" t="s">
        <v>36</v>
      </c>
      <c r="G54" s="67" t="s">
        <v>36</v>
      </c>
      <c r="H54" s="91" t="s">
        <v>39</v>
      </c>
      <c r="I54" s="66">
        <v>0</v>
      </c>
      <c r="J54" s="67">
        <v>1.24</v>
      </c>
      <c r="K54" s="91"/>
      <c r="L54" s="68">
        <v>0.1</v>
      </c>
      <c r="M54" s="67">
        <v>2.1800000000000002</v>
      </c>
      <c r="N54" s="91">
        <v>21.8</v>
      </c>
      <c r="O54" s="116" t="str">
        <f t="shared" si="7"/>
        <v xml:space="preserve"> </v>
      </c>
      <c r="P54" s="117">
        <f t="shared" si="8"/>
        <v>0.75806451612903247</v>
      </c>
      <c r="Q54" s="99">
        <f t="shared" si="9"/>
        <v>0</v>
      </c>
      <c r="R54" s="63"/>
      <c r="S54" s="65"/>
      <c r="T54" s="129">
        <v>121020</v>
      </c>
      <c r="U54" s="66">
        <v>0.3</v>
      </c>
      <c r="V54" s="67">
        <v>2.04</v>
      </c>
      <c r="W54" s="91">
        <v>6.8000000000000007</v>
      </c>
      <c r="X54" s="68" t="s">
        <v>36</v>
      </c>
      <c r="Y54" s="67" t="s">
        <v>36</v>
      </c>
      <c r="Z54" s="91" t="s">
        <v>39</v>
      </c>
      <c r="AA54" s="66" t="s">
        <v>36</v>
      </c>
      <c r="AB54" s="67" t="s">
        <v>36</v>
      </c>
      <c r="AC54" s="91" t="s">
        <v>39</v>
      </c>
      <c r="AD54" s="68" t="s">
        <v>36</v>
      </c>
      <c r="AE54" s="67" t="s">
        <v>36</v>
      </c>
      <c r="AF54" s="91" t="s">
        <v>39</v>
      </c>
      <c r="AG54" s="116"/>
      <c r="AH54" s="117"/>
      <c r="AI54" s="99"/>
    </row>
    <row r="55" spans="1:35" s="64" customFormat="1" ht="10.8" customHeight="1" x14ac:dyDescent="0.25">
      <c r="A55" s="65"/>
      <c r="B55" s="129">
        <v>13021300</v>
      </c>
      <c r="C55" s="66">
        <v>5.0999999999999996</v>
      </c>
      <c r="D55" s="67">
        <v>137.66999999999999</v>
      </c>
      <c r="E55" s="91">
        <v>26.994117647058822</v>
      </c>
      <c r="F55" s="68">
        <v>0</v>
      </c>
      <c r="G55" s="67">
        <v>2.2599999999999998</v>
      </c>
      <c r="H55" s="91"/>
      <c r="I55" s="66" t="s">
        <v>36</v>
      </c>
      <c r="J55" s="67" t="s">
        <v>36</v>
      </c>
      <c r="K55" s="91" t="s">
        <v>39</v>
      </c>
      <c r="L55" s="68" t="s">
        <v>36</v>
      </c>
      <c r="M55" s="67" t="s">
        <v>36</v>
      </c>
      <c r="N55" s="91" t="s">
        <v>39</v>
      </c>
      <c r="O55" s="116"/>
      <c r="P55" s="117"/>
      <c r="Q55" s="99"/>
      <c r="R55" s="63"/>
      <c r="S55" s="65"/>
      <c r="T55" s="129">
        <v>13021300</v>
      </c>
      <c r="U55" s="66">
        <v>0</v>
      </c>
      <c r="V55" s="67" t="s">
        <v>36</v>
      </c>
      <c r="W55" s="91" t="s">
        <v>39</v>
      </c>
      <c r="X55" s="68" t="s">
        <v>36</v>
      </c>
      <c r="Y55" s="67" t="s">
        <v>36</v>
      </c>
      <c r="Z55" s="91" t="s">
        <v>39</v>
      </c>
      <c r="AA55" s="66" t="s">
        <v>36</v>
      </c>
      <c r="AB55" s="67" t="s">
        <v>36</v>
      </c>
      <c r="AC55" s="91" t="s">
        <v>39</v>
      </c>
      <c r="AD55" s="68">
        <v>0</v>
      </c>
      <c r="AE55" s="67">
        <v>2.2799999999999998</v>
      </c>
      <c r="AF55" s="91"/>
      <c r="AG55" s="116"/>
      <c r="AH55" s="117"/>
      <c r="AI55" s="99"/>
    </row>
    <row r="56" spans="1:35" s="74" customFormat="1" ht="10.8" customHeight="1" thickBot="1" x14ac:dyDescent="0.3">
      <c r="A56" s="69"/>
      <c r="B56" s="130" t="s">
        <v>32</v>
      </c>
      <c r="C56" s="70">
        <v>17.5</v>
      </c>
      <c r="D56" s="71">
        <f>SUM(D53:D55)</f>
        <v>137.66999999999999</v>
      </c>
      <c r="E56" s="92"/>
      <c r="F56" s="72">
        <v>0</v>
      </c>
      <c r="G56" s="71">
        <f>SUM(G53:G55)</f>
        <v>2.2599999999999998</v>
      </c>
      <c r="H56" s="92"/>
      <c r="I56" s="70">
        <v>0</v>
      </c>
      <c r="J56" s="71">
        <f>SUM(J53:J55)</f>
        <v>3.24</v>
      </c>
      <c r="K56" s="92"/>
      <c r="L56" s="72">
        <v>0</v>
      </c>
      <c r="M56" s="71">
        <f>SUM(M53:M55)</f>
        <v>2.1800000000000002</v>
      </c>
      <c r="N56" s="92"/>
      <c r="O56" s="118" t="str">
        <f t="shared" si="7"/>
        <v xml:space="preserve"> </v>
      </c>
      <c r="P56" s="119">
        <f t="shared" si="8"/>
        <v>-0.3271604938271605</v>
      </c>
      <c r="Q56" s="100">
        <f t="shared" si="9"/>
        <v>0</v>
      </c>
      <c r="R56" s="73"/>
      <c r="S56" s="69"/>
      <c r="T56" s="130" t="s">
        <v>32</v>
      </c>
      <c r="U56" s="70">
        <f>(U53*1)+(U54*1.1)+(U55*3.5)</f>
        <v>0.33</v>
      </c>
      <c r="V56" s="71">
        <f>SUM(V53:V55)</f>
        <v>2.04</v>
      </c>
      <c r="W56" s="92"/>
      <c r="X56" s="72"/>
      <c r="Y56" s="71">
        <f>SUM(Y53:Y55)</f>
        <v>0</v>
      </c>
      <c r="Z56" s="92"/>
      <c r="AA56" s="70"/>
      <c r="AB56" s="71">
        <f>SUM(AB53:AB55)</f>
        <v>0</v>
      </c>
      <c r="AC56" s="92"/>
      <c r="AD56" s="72"/>
      <c r="AE56" s="71">
        <f>SUM(AE53:AE55)</f>
        <v>2.2799999999999998</v>
      </c>
      <c r="AF56" s="92"/>
      <c r="AG56" s="118"/>
      <c r="AH56" s="119"/>
      <c r="AI56" s="100"/>
    </row>
    <row r="57" spans="1:35" s="64" customFormat="1" ht="12.6" customHeight="1" x14ac:dyDescent="0.25">
      <c r="A57" s="75" t="s">
        <v>13</v>
      </c>
      <c r="B57" s="128">
        <v>121010</v>
      </c>
      <c r="C57" s="60">
        <v>0.1</v>
      </c>
      <c r="D57" s="61">
        <v>0</v>
      </c>
      <c r="E57" s="90">
        <v>0</v>
      </c>
      <c r="F57" s="62" t="s">
        <v>36</v>
      </c>
      <c r="G57" s="61" t="s">
        <v>36</v>
      </c>
      <c r="H57" s="90" t="s">
        <v>39</v>
      </c>
      <c r="I57" s="60" t="s">
        <v>36</v>
      </c>
      <c r="J57" s="61" t="s">
        <v>36</v>
      </c>
      <c r="K57" s="90" t="s">
        <v>39</v>
      </c>
      <c r="L57" s="62" t="s">
        <v>36</v>
      </c>
      <c r="M57" s="61" t="s">
        <v>36</v>
      </c>
      <c r="N57" s="90" t="s">
        <v>39</v>
      </c>
      <c r="O57" s="114"/>
      <c r="P57" s="115"/>
      <c r="Q57" s="98"/>
      <c r="R57" s="63"/>
      <c r="S57" s="65" t="str">
        <f>A57</f>
        <v>Hungary</v>
      </c>
      <c r="T57" s="128">
        <v>121010</v>
      </c>
      <c r="U57" s="60">
        <v>0</v>
      </c>
      <c r="V57" s="61" t="s">
        <v>36</v>
      </c>
      <c r="W57" s="90" t="s">
        <v>39</v>
      </c>
      <c r="X57" s="62">
        <v>0</v>
      </c>
      <c r="Y57" s="61" t="s">
        <v>36</v>
      </c>
      <c r="Z57" s="90" t="s">
        <v>39</v>
      </c>
      <c r="AA57" s="60">
        <v>0</v>
      </c>
      <c r="AB57" s="61" t="s">
        <v>36</v>
      </c>
      <c r="AC57" s="90" t="s">
        <v>39</v>
      </c>
      <c r="AD57" s="62">
        <v>0</v>
      </c>
      <c r="AE57" s="61" t="s">
        <v>36</v>
      </c>
      <c r="AF57" s="90" t="s">
        <v>39</v>
      </c>
      <c r="AG57" s="114"/>
      <c r="AH57" s="115"/>
      <c r="AI57" s="98"/>
    </row>
    <row r="58" spans="1:35" s="64" customFormat="1" ht="12.6" customHeight="1" x14ac:dyDescent="0.25">
      <c r="A58" s="75"/>
      <c r="B58" s="129">
        <v>121020</v>
      </c>
      <c r="C58" s="66" t="s">
        <v>36</v>
      </c>
      <c r="D58" s="67" t="s">
        <v>36</v>
      </c>
      <c r="E58" s="91" t="s">
        <v>39</v>
      </c>
      <c r="F58" s="68" t="s">
        <v>36</v>
      </c>
      <c r="G58" s="67" t="s">
        <v>36</v>
      </c>
      <c r="H58" s="91" t="s">
        <v>39</v>
      </c>
      <c r="I58" s="66">
        <v>0.1</v>
      </c>
      <c r="J58" s="67">
        <v>1.1200000000000001</v>
      </c>
      <c r="K58" s="91">
        <v>11.200000000000001</v>
      </c>
      <c r="L58" s="68" t="s">
        <v>36</v>
      </c>
      <c r="M58" s="67" t="s">
        <v>36</v>
      </c>
      <c r="N58" s="91" t="s">
        <v>39</v>
      </c>
      <c r="O58" s="116"/>
      <c r="P58" s="117"/>
      <c r="Q58" s="99"/>
      <c r="R58" s="63"/>
      <c r="S58" s="65"/>
      <c r="T58" s="129">
        <v>121020</v>
      </c>
      <c r="U58" s="66">
        <v>2.6</v>
      </c>
      <c r="V58" s="67">
        <v>22.63</v>
      </c>
      <c r="W58" s="91">
        <v>8.703846153846154</v>
      </c>
      <c r="X58" s="68">
        <v>2.6</v>
      </c>
      <c r="Y58" s="67">
        <v>17.7</v>
      </c>
      <c r="Z58" s="91">
        <v>6.8076923076923075</v>
      </c>
      <c r="AA58" s="66">
        <v>2</v>
      </c>
      <c r="AB58" s="67">
        <v>16.600000000000001</v>
      </c>
      <c r="AC58" s="91">
        <v>8.3000000000000007</v>
      </c>
      <c r="AD58" s="68">
        <v>2.6</v>
      </c>
      <c r="AE58" s="67">
        <v>23.5</v>
      </c>
      <c r="AF58" s="91">
        <v>9.0384615384615383</v>
      </c>
      <c r="AG58" s="116">
        <f t="shared" ref="AG58" si="30">IF(AA58=0,0,(AD58/AA58)-1)</f>
        <v>0.30000000000000004</v>
      </c>
      <c r="AH58" s="117">
        <f t="shared" ref="AH58" si="31">IF(AB58=0,0,(AE58/AB58)-1)</f>
        <v>0.41566265060240948</v>
      </c>
      <c r="AI58" s="99">
        <f t="shared" ref="AI58" si="32">IF(AC58=0,0,(AF58/AC58)-1)</f>
        <v>8.8971269694161137E-2</v>
      </c>
    </row>
    <row r="59" spans="1:35" s="64" customFormat="1" ht="12.6" customHeight="1" x14ac:dyDescent="0.25">
      <c r="A59" s="75"/>
      <c r="B59" s="129">
        <v>13021300</v>
      </c>
      <c r="C59" s="66" t="s">
        <v>36</v>
      </c>
      <c r="D59" s="67" t="s">
        <v>36</v>
      </c>
      <c r="E59" s="91" t="s">
        <v>39</v>
      </c>
      <c r="F59" s="68" t="s">
        <v>36</v>
      </c>
      <c r="G59" s="67" t="s">
        <v>36</v>
      </c>
      <c r="H59" s="91" t="s">
        <v>39</v>
      </c>
      <c r="I59" s="66">
        <v>0.2</v>
      </c>
      <c r="J59" s="67">
        <v>2.38</v>
      </c>
      <c r="K59" s="91">
        <v>11.899999999999999</v>
      </c>
      <c r="L59" s="68" t="s">
        <v>36</v>
      </c>
      <c r="M59" s="67" t="s">
        <v>36</v>
      </c>
      <c r="N59" s="91" t="s">
        <v>39</v>
      </c>
      <c r="O59" s="116"/>
      <c r="P59" s="117"/>
      <c r="Q59" s="99"/>
      <c r="R59" s="63"/>
      <c r="S59" s="65"/>
      <c r="T59" s="129">
        <v>13021300</v>
      </c>
      <c r="U59" s="66">
        <v>0</v>
      </c>
      <c r="V59" s="67" t="s">
        <v>36</v>
      </c>
      <c r="W59" s="91" t="s">
        <v>39</v>
      </c>
      <c r="X59" s="68">
        <v>0</v>
      </c>
      <c r="Y59" s="67" t="s">
        <v>36</v>
      </c>
      <c r="Z59" s="91" t="s">
        <v>39</v>
      </c>
      <c r="AA59" s="66">
        <v>0</v>
      </c>
      <c r="AB59" s="67" t="s">
        <v>36</v>
      </c>
      <c r="AC59" s="91" t="s">
        <v>39</v>
      </c>
      <c r="AD59" s="68">
        <v>0</v>
      </c>
      <c r="AE59" s="67" t="s">
        <v>36</v>
      </c>
      <c r="AF59" s="91" t="s">
        <v>39</v>
      </c>
      <c r="AG59" s="116"/>
      <c r="AH59" s="117"/>
      <c r="AI59" s="99"/>
    </row>
    <row r="60" spans="1:35" s="74" customFormat="1" ht="12.6" customHeight="1" thickBot="1" x14ac:dyDescent="0.3">
      <c r="A60" s="69"/>
      <c r="B60" s="130" t="s">
        <v>32</v>
      </c>
      <c r="C60" s="70">
        <v>0</v>
      </c>
      <c r="D60" s="71">
        <f>SUM(D57:D59)</f>
        <v>0</v>
      </c>
      <c r="E60" s="92"/>
      <c r="F60" s="72"/>
      <c r="G60" s="71">
        <f>SUM(G57:G59)</f>
        <v>0</v>
      </c>
      <c r="H60" s="92"/>
      <c r="I60" s="70">
        <v>0</v>
      </c>
      <c r="J60" s="71">
        <f>SUM(J57:J59)</f>
        <v>3.5</v>
      </c>
      <c r="K60" s="92"/>
      <c r="L60" s="72">
        <v>0</v>
      </c>
      <c r="M60" s="71">
        <f>SUM(M57:M59)</f>
        <v>0</v>
      </c>
      <c r="N60" s="92"/>
      <c r="O60" s="118" t="str">
        <f t="shared" si="7"/>
        <v xml:space="preserve"> </v>
      </c>
      <c r="P60" s="119"/>
      <c r="Q60" s="100"/>
      <c r="R60" s="73"/>
      <c r="S60" s="69"/>
      <c r="T60" s="130" t="s">
        <v>32</v>
      </c>
      <c r="U60" s="70">
        <f>(U57*1)+(U58*1.1)+(U59*3.5)</f>
        <v>2.8600000000000003</v>
      </c>
      <c r="V60" s="71">
        <f>SUM(V57:V59)</f>
        <v>22.63</v>
      </c>
      <c r="W60" s="92"/>
      <c r="X60" s="72">
        <f>(X57*1)+(X58*1.1)+(X59*3.5)</f>
        <v>2.8600000000000003</v>
      </c>
      <c r="Y60" s="71">
        <f>SUM(Y57:Y59)</f>
        <v>17.7</v>
      </c>
      <c r="Z60" s="92"/>
      <c r="AA60" s="70">
        <f>(AA57*1)+(AA58*1.1)+(AA59*3.5)</f>
        <v>2.2000000000000002</v>
      </c>
      <c r="AB60" s="71">
        <f>SUM(AB57:AB59)</f>
        <v>16.600000000000001</v>
      </c>
      <c r="AC60" s="92"/>
      <c r="AD60" s="72">
        <f>(AD57*1)+(AD58*1.1)+(AD59*3.5)</f>
        <v>2.8600000000000003</v>
      </c>
      <c r="AE60" s="71">
        <f>SUM(AE57:AE59)</f>
        <v>23.5</v>
      </c>
      <c r="AF60" s="92"/>
      <c r="AG60" s="118">
        <f>IF(AA60=0,0,(AD60/AA60)-1)</f>
        <v>0.30000000000000004</v>
      </c>
      <c r="AH60" s="119">
        <f>IF(AB60=0,0,(AE60/AB60)-1)</f>
        <v>0.41566265060240948</v>
      </c>
      <c r="AI60" s="100"/>
    </row>
    <row r="61" spans="1:35" s="64" customFormat="1" ht="11.4" customHeight="1" x14ac:dyDescent="0.25">
      <c r="A61" s="59" t="s">
        <v>4</v>
      </c>
      <c r="B61" s="128">
        <v>121010</v>
      </c>
      <c r="C61" s="60">
        <v>14.4</v>
      </c>
      <c r="D61" s="61">
        <v>140.75</v>
      </c>
      <c r="E61" s="90">
        <v>9.7743055555555554</v>
      </c>
      <c r="F61" s="62">
        <v>0</v>
      </c>
      <c r="G61" s="61" t="s">
        <v>36</v>
      </c>
      <c r="H61" s="90" t="s">
        <v>39</v>
      </c>
      <c r="I61" s="60">
        <v>15.2</v>
      </c>
      <c r="J61" s="61">
        <v>127.56</v>
      </c>
      <c r="K61" s="90">
        <v>8.3921052631578945</v>
      </c>
      <c r="L61" s="62">
        <v>0</v>
      </c>
      <c r="M61" s="61" t="s">
        <v>36</v>
      </c>
      <c r="N61" s="90" t="s">
        <v>39</v>
      </c>
      <c r="O61" s="114">
        <f t="shared" si="7"/>
        <v>-1</v>
      </c>
      <c r="P61" s="115"/>
      <c r="Q61" s="98"/>
      <c r="R61" s="63"/>
      <c r="S61" s="59" t="str">
        <f>A61</f>
        <v>Ireland</v>
      </c>
      <c r="T61" s="128">
        <v>121010</v>
      </c>
      <c r="U61" s="60" t="s">
        <v>36</v>
      </c>
      <c r="V61" s="61" t="s">
        <v>36</v>
      </c>
      <c r="W61" s="90" t="s">
        <v>39</v>
      </c>
      <c r="X61" s="62" t="s">
        <v>36</v>
      </c>
      <c r="Y61" s="61" t="s">
        <v>36</v>
      </c>
      <c r="Z61" s="90" t="s">
        <v>39</v>
      </c>
      <c r="AA61" s="60" t="s">
        <v>36</v>
      </c>
      <c r="AB61" s="61" t="s">
        <v>36</v>
      </c>
      <c r="AC61" s="90" t="s">
        <v>39</v>
      </c>
      <c r="AD61" s="62" t="s">
        <v>36</v>
      </c>
      <c r="AE61" s="61" t="s">
        <v>36</v>
      </c>
      <c r="AF61" s="90" t="s">
        <v>39</v>
      </c>
      <c r="AG61" s="114"/>
      <c r="AH61" s="115"/>
      <c r="AI61" s="98"/>
    </row>
    <row r="62" spans="1:35" s="64" customFormat="1" ht="11.4" customHeight="1" x14ac:dyDescent="0.25">
      <c r="A62" s="65"/>
      <c r="B62" s="129">
        <v>121020</v>
      </c>
      <c r="C62" s="66">
        <v>15.7</v>
      </c>
      <c r="D62" s="67">
        <v>138.88</v>
      </c>
      <c r="E62" s="91">
        <v>8.8458598726114648</v>
      </c>
      <c r="F62" s="68">
        <v>0</v>
      </c>
      <c r="G62" s="67" t="s">
        <v>36</v>
      </c>
      <c r="H62" s="91" t="s">
        <v>39</v>
      </c>
      <c r="I62" s="66">
        <v>0.2</v>
      </c>
      <c r="J62" s="67">
        <v>2.0699999999999998</v>
      </c>
      <c r="K62" s="91">
        <v>10.349999999999998</v>
      </c>
      <c r="L62" s="68">
        <v>9.8000000000000007</v>
      </c>
      <c r="M62" s="67">
        <v>106.1</v>
      </c>
      <c r="N62" s="91">
        <v>10.826530612244897</v>
      </c>
      <c r="O62" s="116">
        <f t="shared" si="7"/>
        <v>48</v>
      </c>
      <c r="P62" s="117">
        <f t="shared" si="8"/>
        <v>50.256038647342997</v>
      </c>
      <c r="Q62" s="99">
        <f t="shared" si="9"/>
        <v>4.6041605047816292E-2</v>
      </c>
      <c r="R62" s="63"/>
      <c r="S62" s="65"/>
      <c r="T62" s="129">
        <v>121020</v>
      </c>
      <c r="U62" s="66" t="s">
        <v>36</v>
      </c>
      <c r="V62" s="67" t="s">
        <v>36</v>
      </c>
      <c r="W62" s="91" t="s">
        <v>39</v>
      </c>
      <c r="X62" s="68" t="s">
        <v>36</v>
      </c>
      <c r="Y62" s="67" t="s">
        <v>36</v>
      </c>
      <c r="Z62" s="91" t="s">
        <v>39</v>
      </c>
      <c r="AA62" s="66" t="s">
        <v>36</v>
      </c>
      <c r="AB62" s="67" t="s">
        <v>36</v>
      </c>
      <c r="AC62" s="91" t="s">
        <v>39</v>
      </c>
      <c r="AD62" s="68" t="s">
        <v>36</v>
      </c>
      <c r="AE62" s="67" t="s">
        <v>36</v>
      </c>
      <c r="AF62" s="91" t="s">
        <v>39</v>
      </c>
      <c r="AG62" s="116"/>
      <c r="AH62" s="117"/>
      <c r="AI62" s="99"/>
    </row>
    <row r="63" spans="1:35" s="64" customFormat="1" ht="11.4" customHeight="1" x14ac:dyDescent="0.25">
      <c r="A63" s="65"/>
      <c r="B63" s="129">
        <v>13021300</v>
      </c>
      <c r="C63" s="66">
        <v>26.1</v>
      </c>
      <c r="D63" s="67">
        <v>1064.44</v>
      </c>
      <c r="E63" s="91">
        <v>40.783141762452104</v>
      </c>
      <c r="F63" s="68">
        <v>34.200000000000003</v>
      </c>
      <c r="G63" s="67">
        <v>964.44</v>
      </c>
      <c r="H63" s="91">
        <v>28.2</v>
      </c>
      <c r="I63" s="66">
        <v>35.799999999999997</v>
      </c>
      <c r="J63" s="67">
        <v>1604.17</v>
      </c>
      <c r="K63" s="91">
        <v>44.80921787709498</v>
      </c>
      <c r="L63" s="68">
        <v>11</v>
      </c>
      <c r="M63" s="67">
        <v>332.15</v>
      </c>
      <c r="N63" s="91">
        <v>30.195454545454542</v>
      </c>
      <c r="O63" s="116">
        <f t="shared" si="7"/>
        <v>-0.6927374301675977</v>
      </c>
      <c r="P63" s="117">
        <f t="shared" si="8"/>
        <v>-0.79294588478777195</v>
      </c>
      <c r="Q63" s="99">
        <f t="shared" si="9"/>
        <v>-0.32613297049111234</v>
      </c>
      <c r="R63" s="63"/>
      <c r="S63" s="65"/>
      <c r="T63" s="129">
        <v>13021300</v>
      </c>
      <c r="U63" s="66" t="s">
        <v>36</v>
      </c>
      <c r="V63" s="67" t="s">
        <v>36</v>
      </c>
      <c r="W63" s="91" t="s">
        <v>39</v>
      </c>
      <c r="X63" s="68" t="s">
        <v>36</v>
      </c>
      <c r="Y63" s="67" t="s">
        <v>36</v>
      </c>
      <c r="Z63" s="91" t="s">
        <v>39</v>
      </c>
      <c r="AA63" s="66" t="s">
        <v>36</v>
      </c>
      <c r="AB63" s="67" t="s">
        <v>36</v>
      </c>
      <c r="AC63" s="91" t="s">
        <v>39</v>
      </c>
      <c r="AD63" s="68" t="s">
        <v>36</v>
      </c>
      <c r="AE63" s="67" t="s">
        <v>36</v>
      </c>
      <c r="AF63" s="91" t="s">
        <v>39</v>
      </c>
      <c r="AG63" s="116"/>
      <c r="AH63" s="117"/>
      <c r="AI63" s="99"/>
    </row>
    <row r="64" spans="1:35" s="74" customFormat="1" ht="11.4" customHeight="1" thickBot="1" x14ac:dyDescent="0.3">
      <c r="A64" s="69"/>
      <c r="B64" s="130" t="s">
        <v>32</v>
      </c>
      <c r="C64" s="70">
        <f>(C61*1)+(C62*1.1)+(C63*3.5)</f>
        <v>123.02000000000001</v>
      </c>
      <c r="D64" s="71">
        <f>SUM(D61:D63)</f>
        <v>1344.0700000000002</v>
      </c>
      <c r="E64" s="92"/>
      <c r="F64" s="72">
        <f>(F61*1)+(F62*1.1)+(F63*3.5)</f>
        <v>119.70000000000002</v>
      </c>
      <c r="G64" s="71">
        <f>SUM(G61:G63)</f>
        <v>964.44</v>
      </c>
      <c r="H64" s="92"/>
      <c r="I64" s="70">
        <f>(I61*1)+(I62*1.1)+(I63*3.5)</f>
        <v>140.71999999999997</v>
      </c>
      <c r="J64" s="71">
        <f>SUM(J61:J63)</f>
        <v>1733.8000000000002</v>
      </c>
      <c r="K64" s="92"/>
      <c r="L64" s="72">
        <f>(L61*1)+(L62*1.1)+(L63*3.5)</f>
        <v>49.28</v>
      </c>
      <c r="M64" s="71">
        <f>SUM(M61:M63)</f>
        <v>438.25</v>
      </c>
      <c r="N64" s="92"/>
      <c r="O64" s="118">
        <f t="shared" si="7"/>
        <v>-0.64980102330869804</v>
      </c>
      <c r="P64" s="119">
        <f t="shared" si="8"/>
        <v>-0.74723151459222525</v>
      </c>
      <c r="Q64" s="100">
        <f t="shared" si="9"/>
        <v>0</v>
      </c>
      <c r="R64" s="73"/>
      <c r="S64" s="69"/>
      <c r="T64" s="130" t="s">
        <v>32</v>
      </c>
      <c r="U64" s="70"/>
      <c r="V64" s="71"/>
      <c r="W64" s="92"/>
      <c r="X64" s="72"/>
      <c r="Y64" s="71"/>
      <c r="Z64" s="92"/>
      <c r="AA64" s="70"/>
      <c r="AB64" s="71"/>
      <c r="AC64" s="92"/>
      <c r="AD64" s="72"/>
      <c r="AE64" s="71"/>
      <c r="AF64" s="92"/>
      <c r="AG64" s="118"/>
      <c r="AH64" s="119"/>
      <c r="AI64" s="100"/>
    </row>
    <row r="65" spans="1:35" s="64" customFormat="1" ht="11.4" customHeight="1" x14ac:dyDescent="0.25">
      <c r="A65" s="75" t="s">
        <v>8</v>
      </c>
      <c r="B65" s="128">
        <v>121010</v>
      </c>
      <c r="C65" s="60">
        <v>2</v>
      </c>
      <c r="D65" s="61">
        <v>5.09</v>
      </c>
      <c r="E65" s="90">
        <v>2.5449999999999999</v>
      </c>
      <c r="F65" s="62">
        <v>0.6</v>
      </c>
      <c r="G65" s="61">
        <v>1.22</v>
      </c>
      <c r="H65" s="90">
        <v>2.0333333333333332</v>
      </c>
      <c r="I65" s="60">
        <v>0</v>
      </c>
      <c r="J65" s="61" t="s">
        <v>36</v>
      </c>
      <c r="K65" s="90" t="s">
        <v>39</v>
      </c>
      <c r="L65" s="62">
        <v>0</v>
      </c>
      <c r="M65" s="61" t="s">
        <v>36</v>
      </c>
      <c r="N65" s="90" t="s">
        <v>39</v>
      </c>
      <c r="O65" s="120" t="str">
        <f t="shared" si="7"/>
        <v xml:space="preserve"> </v>
      </c>
      <c r="P65" s="121"/>
      <c r="Q65" s="101"/>
      <c r="R65" s="63"/>
      <c r="S65" s="65" t="str">
        <f>A65</f>
        <v>Italy</v>
      </c>
      <c r="T65" s="128">
        <v>121010</v>
      </c>
      <c r="U65" s="60">
        <v>0</v>
      </c>
      <c r="V65" s="61" t="s">
        <v>36</v>
      </c>
      <c r="W65" s="90" t="s">
        <v>39</v>
      </c>
      <c r="X65" s="62">
        <v>0</v>
      </c>
      <c r="Y65" s="61" t="s">
        <v>36</v>
      </c>
      <c r="Z65" s="90" t="s">
        <v>39</v>
      </c>
      <c r="AA65" s="60">
        <v>0</v>
      </c>
      <c r="AB65" s="61" t="s">
        <v>36</v>
      </c>
      <c r="AC65" s="90" t="s">
        <v>39</v>
      </c>
      <c r="AD65" s="62">
        <v>3.5</v>
      </c>
      <c r="AE65" s="61">
        <v>4.8499999999999996</v>
      </c>
      <c r="AF65" s="90">
        <v>1.3857142857142857</v>
      </c>
      <c r="AG65" s="120" t="str">
        <f t="shared" ref="AG65" si="33">IF(AA65=0," ",(AD65/AA65)-1)</f>
        <v xml:space="preserve"> </v>
      </c>
      <c r="AH65" s="121"/>
      <c r="AI65" s="101"/>
    </row>
    <row r="66" spans="1:35" s="64" customFormat="1" ht="11.4" customHeight="1" x14ac:dyDescent="0.25">
      <c r="A66" s="75"/>
      <c r="B66" s="129">
        <v>121020</v>
      </c>
      <c r="C66" s="66">
        <v>13.9</v>
      </c>
      <c r="D66" s="67">
        <v>121.94</v>
      </c>
      <c r="E66" s="91">
        <v>8.7726618705035975</v>
      </c>
      <c r="F66" s="68">
        <v>12.8</v>
      </c>
      <c r="G66" s="67">
        <v>124.68</v>
      </c>
      <c r="H66" s="91">
        <v>9.7406249999999996</v>
      </c>
      <c r="I66" s="66">
        <v>16.3</v>
      </c>
      <c r="J66" s="67">
        <v>163.09</v>
      </c>
      <c r="K66" s="91">
        <v>10.005521472392639</v>
      </c>
      <c r="L66" s="68">
        <v>6</v>
      </c>
      <c r="M66" s="67">
        <v>65.8</v>
      </c>
      <c r="N66" s="91">
        <v>10.966666666666667</v>
      </c>
      <c r="O66" s="122">
        <f t="shared" si="7"/>
        <v>-0.63190184049079756</v>
      </c>
      <c r="P66" s="123">
        <f t="shared" si="8"/>
        <v>-0.59654178674351588</v>
      </c>
      <c r="Q66" s="102">
        <f t="shared" si="9"/>
        <v>9.6061479346781775E-2</v>
      </c>
      <c r="R66" s="63"/>
      <c r="S66" s="65"/>
      <c r="T66" s="129">
        <v>121020</v>
      </c>
      <c r="U66" s="66">
        <v>0</v>
      </c>
      <c r="V66" s="67" t="s">
        <v>36</v>
      </c>
      <c r="W66" s="91" t="s">
        <v>39</v>
      </c>
      <c r="X66" s="68">
        <v>0</v>
      </c>
      <c r="Y66" s="67" t="s">
        <v>36</v>
      </c>
      <c r="Z66" s="91" t="s">
        <v>39</v>
      </c>
      <c r="AA66" s="66">
        <v>0</v>
      </c>
      <c r="AB66" s="67" t="s">
        <v>36</v>
      </c>
      <c r="AC66" s="91" t="s">
        <v>39</v>
      </c>
      <c r="AD66" s="68">
        <v>0.1</v>
      </c>
      <c r="AE66" s="67">
        <v>2.1</v>
      </c>
      <c r="AF66" s="91">
        <v>21</v>
      </c>
      <c r="AG66" s="122"/>
      <c r="AH66" s="123"/>
      <c r="AI66" s="102"/>
    </row>
    <row r="67" spans="1:35" s="64" customFormat="1" ht="11.4" customHeight="1" x14ac:dyDescent="0.25">
      <c r="A67" s="75"/>
      <c r="B67" s="129">
        <v>13021300</v>
      </c>
      <c r="C67" s="66">
        <v>6.8</v>
      </c>
      <c r="D67" s="67">
        <v>204.38</v>
      </c>
      <c r="E67" s="91">
        <v>30.055882352941175</v>
      </c>
      <c r="F67" s="68">
        <v>6.5</v>
      </c>
      <c r="G67" s="67">
        <v>126.45</v>
      </c>
      <c r="H67" s="91">
        <v>19.453846153846154</v>
      </c>
      <c r="I67" s="66">
        <v>7.4</v>
      </c>
      <c r="J67" s="67">
        <v>137.79</v>
      </c>
      <c r="K67" s="91">
        <v>18.620270270270268</v>
      </c>
      <c r="L67" s="68">
        <v>5.4</v>
      </c>
      <c r="M67" s="67">
        <v>68.599999999999994</v>
      </c>
      <c r="N67" s="91">
        <v>12.703703703703702</v>
      </c>
      <c r="O67" s="122">
        <f t="shared" si="7"/>
        <v>-0.27027027027027029</v>
      </c>
      <c r="P67" s="123">
        <f t="shared" si="8"/>
        <v>-0.50214093911024027</v>
      </c>
      <c r="Q67" s="102">
        <f t="shared" si="9"/>
        <v>-0.31774869433625508</v>
      </c>
      <c r="R67" s="63"/>
      <c r="S67" s="65"/>
      <c r="T67" s="129">
        <v>13021300</v>
      </c>
      <c r="U67" s="66">
        <v>25.8</v>
      </c>
      <c r="V67" s="67">
        <v>103.65</v>
      </c>
      <c r="W67" s="91">
        <v>4.0174418604651168</v>
      </c>
      <c r="X67" s="68">
        <v>4</v>
      </c>
      <c r="Y67" s="67">
        <v>127.35</v>
      </c>
      <c r="Z67" s="91">
        <v>31.837499999999999</v>
      </c>
      <c r="AA67" s="66">
        <v>5.8</v>
      </c>
      <c r="AB67" s="67">
        <v>190.83</v>
      </c>
      <c r="AC67" s="91">
        <v>32.901724137931041</v>
      </c>
      <c r="AD67" s="68">
        <v>0.5</v>
      </c>
      <c r="AE67" s="67">
        <v>19.079999999999998</v>
      </c>
      <c r="AF67" s="91">
        <v>38.159999999999997</v>
      </c>
      <c r="AG67" s="122">
        <f t="shared" ref="AG67:AG68" si="34">IF(AA67=0,0,(AD67/AA67)-1)</f>
        <v>-0.9137931034482758</v>
      </c>
      <c r="AH67" s="123">
        <f t="shared" ref="AH67:AH68" si="35">IF(AB67=0,0,(AE67/AB67)-1)</f>
        <v>-0.90001572079861658</v>
      </c>
      <c r="AI67" s="102">
        <f t="shared" ref="AI67" si="36">IF(AC67=0,0,(AF67/AC67)-1)</f>
        <v>0.15981763873604748</v>
      </c>
    </row>
    <row r="68" spans="1:35" s="74" customFormat="1" ht="11.4" customHeight="1" thickBot="1" x14ac:dyDescent="0.3">
      <c r="A68" s="69"/>
      <c r="B68" s="130" t="s">
        <v>32</v>
      </c>
      <c r="C68" s="70">
        <f>(C65*1)+(C66*1.1)+(C67*3.5)</f>
        <v>41.09</v>
      </c>
      <c r="D68" s="71">
        <f>SUM(D65:D67)</f>
        <v>331.40999999999997</v>
      </c>
      <c r="E68" s="92"/>
      <c r="F68" s="72">
        <f>(F65*1)+(F66*1.1)+(F67*3.5)</f>
        <v>37.43</v>
      </c>
      <c r="G68" s="71">
        <f>SUM(G65:G67)</f>
        <v>252.35000000000002</v>
      </c>
      <c r="H68" s="92"/>
      <c r="I68" s="70">
        <f>(I65*1)+(I66*1.1)+(I67*3.5)</f>
        <v>43.830000000000005</v>
      </c>
      <c r="J68" s="71">
        <f>SUM(J65:J67)</f>
        <v>300.88</v>
      </c>
      <c r="K68" s="92"/>
      <c r="L68" s="72">
        <f>(L65*1)+(L66*1.1)+(L67*3.5)</f>
        <v>25.500000000000004</v>
      </c>
      <c r="M68" s="71">
        <f>SUM(M65:M67)</f>
        <v>134.39999999999998</v>
      </c>
      <c r="N68" s="92"/>
      <c r="O68" s="124">
        <f t="shared" si="7"/>
        <v>-0.41820670773442847</v>
      </c>
      <c r="P68" s="125">
        <f t="shared" si="8"/>
        <v>-0.55331028981653829</v>
      </c>
      <c r="Q68" s="103">
        <f t="shared" si="9"/>
        <v>0</v>
      </c>
      <c r="R68" s="73"/>
      <c r="S68" s="69"/>
      <c r="T68" s="130" t="s">
        <v>32</v>
      </c>
      <c r="U68" s="70">
        <f>(U65*1)+(U66*1.1)+(U67*3.5)</f>
        <v>90.3</v>
      </c>
      <c r="V68" s="71">
        <f>SUM(V65:V67)</f>
        <v>103.65</v>
      </c>
      <c r="W68" s="92"/>
      <c r="X68" s="72">
        <f>(X65*1)+(X66*1.1)+(X67*3.5)</f>
        <v>14</v>
      </c>
      <c r="Y68" s="71">
        <f>SUM(Y65:Y67)</f>
        <v>127.35</v>
      </c>
      <c r="Z68" s="92"/>
      <c r="AA68" s="70">
        <f>(AA65*1)+(AA66*1.1)+(AA67*3.5)</f>
        <v>20.3</v>
      </c>
      <c r="AB68" s="71">
        <f>SUM(AB65:AB67)</f>
        <v>190.83</v>
      </c>
      <c r="AC68" s="92"/>
      <c r="AD68" s="72">
        <f>(AD65*1)+(AD66*1.1)+(AD67*3.5)</f>
        <v>5.3599999999999994</v>
      </c>
      <c r="AE68" s="71">
        <f>SUM(AE65:AE67)</f>
        <v>26.029999999999998</v>
      </c>
      <c r="AF68" s="92"/>
      <c r="AG68" s="124">
        <f t="shared" si="34"/>
        <v>-0.73596059113300494</v>
      </c>
      <c r="AH68" s="125">
        <f t="shared" si="35"/>
        <v>-0.86359587067023003</v>
      </c>
      <c r="AI68" s="103"/>
    </row>
    <row r="69" spans="1:35" s="77" customFormat="1" ht="11.25" customHeight="1" x14ac:dyDescent="0.25">
      <c r="A69" s="59" t="s">
        <v>10</v>
      </c>
      <c r="B69" s="128">
        <v>121010</v>
      </c>
      <c r="C69" s="60">
        <v>0.2</v>
      </c>
      <c r="D69" s="61">
        <v>0.78</v>
      </c>
      <c r="E69" s="90">
        <v>3.9</v>
      </c>
      <c r="F69" s="62" t="s">
        <v>36</v>
      </c>
      <c r="G69" s="61" t="s">
        <v>36</v>
      </c>
      <c r="H69" s="90" t="s">
        <v>39</v>
      </c>
      <c r="I69" s="60" t="s">
        <v>36</v>
      </c>
      <c r="J69" s="61" t="s">
        <v>36</v>
      </c>
      <c r="K69" s="90" t="s">
        <v>39</v>
      </c>
      <c r="L69" s="62" t="s">
        <v>36</v>
      </c>
      <c r="M69" s="61" t="s">
        <v>36</v>
      </c>
      <c r="N69" s="90" t="s">
        <v>39</v>
      </c>
      <c r="O69" s="114"/>
      <c r="P69" s="115"/>
      <c r="Q69" s="98"/>
      <c r="R69" s="76"/>
      <c r="S69" s="59" t="str">
        <f>A69</f>
        <v>Latvia</v>
      </c>
      <c r="T69" s="128">
        <v>121010</v>
      </c>
      <c r="U69" s="60" t="s">
        <v>36</v>
      </c>
      <c r="V69" s="61" t="s">
        <v>36</v>
      </c>
      <c r="W69" s="90" t="s">
        <v>39</v>
      </c>
      <c r="X69" s="62" t="s">
        <v>36</v>
      </c>
      <c r="Y69" s="61" t="s">
        <v>36</v>
      </c>
      <c r="Z69" s="90" t="s">
        <v>39</v>
      </c>
      <c r="AA69" s="60" t="s">
        <v>36</v>
      </c>
      <c r="AB69" s="61" t="s">
        <v>36</v>
      </c>
      <c r="AC69" s="90" t="s">
        <v>39</v>
      </c>
      <c r="AD69" s="62">
        <v>0</v>
      </c>
      <c r="AE69" s="61" t="s">
        <v>36</v>
      </c>
      <c r="AF69" s="90" t="s">
        <v>39</v>
      </c>
      <c r="AG69" s="114"/>
      <c r="AH69" s="115"/>
      <c r="AI69" s="98"/>
    </row>
    <row r="70" spans="1:35" s="77" customFormat="1" ht="11.25" customHeight="1" x14ac:dyDescent="0.25">
      <c r="A70" s="65"/>
      <c r="B70" s="129">
        <v>121020</v>
      </c>
      <c r="C70" s="66" t="s">
        <v>36</v>
      </c>
      <c r="D70" s="67" t="s">
        <v>36</v>
      </c>
      <c r="E70" s="91" t="s">
        <v>39</v>
      </c>
      <c r="F70" s="68" t="s">
        <v>36</v>
      </c>
      <c r="G70" s="67" t="s">
        <v>36</v>
      </c>
      <c r="H70" s="91" t="s">
        <v>39</v>
      </c>
      <c r="I70" s="66" t="s">
        <v>36</v>
      </c>
      <c r="J70" s="67" t="s">
        <v>36</v>
      </c>
      <c r="K70" s="91" t="s">
        <v>39</v>
      </c>
      <c r="L70" s="68" t="s">
        <v>36</v>
      </c>
      <c r="M70" s="67" t="s">
        <v>36</v>
      </c>
      <c r="N70" s="91" t="s">
        <v>39</v>
      </c>
      <c r="O70" s="116"/>
      <c r="P70" s="117"/>
      <c r="Q70" s="99"/>
      <c r="R70" s="76"/>
      <c r="S70" s="65"/>
      <c r="T70" s="129">
        <v>121020</v>
      </c>
      <c r="U70" s="66" t="s">
        <v>36</v>
      </c>
      <c r="V70" s="67" t="s">
        <v>36</v>
      </c>
      <c r="W70" s="91" t="s">
        <v>39</v>
      </c>
      <c r="X70" s="68" t="s">
        <v>36</v>
      </c>
      <c r="Y70" s="67" t="s">
        <v>36</v>
      </c>
      <c r="Z70" s="91" t="s">
        <v>39</v>
      </c>
      <c r="AA70" s="66" t="s">
        <v>36</v>
      </c>
      <c r="AB70" s="67" t="s">
        <v>36</v>
      </c>
      <c r="AC70" s="91" t="s">
        <v>39</v>
      </c>
      <c r="AD70" s="68">
        <v>82.2</v>
      </c>
      <c r="AE70" s="67">
        <v>545.33000000000004</v>
      </c>
      <c r="AF70" s="91">
        <v>6.6341849148418497</v>
      </c>
      <c r="AG70" s="116"/>
      <c r="AH70" s="117"/>
      <c r="AI70" s="99"/>
    </row>
    <row r="71" spans="1:35" s="77" customFormat="1" ht="11.25" customHeight="1" x14ac:dyDescent="0.25">
      <c r="A71" s="65"/>
      <c r="B71" s="129">
        <v>13021300</v>
      </c>
      <c r="C71" s="66">
        <v>0.3</v>
      </c>
      <c r="D71" s="67">
        <v>10.97</v>
      </c>
      <c r="E71" s="91">
        <v>36.56666666666667</v>
      </c>
      <c r="F71" s="68">
        <v>0</v>
      </c>
      <c r="G71" s="67">
        <v>0.28000000000000003</v>
      </c>
      <c r="H71" s="91"/>
      <c r="I71" s="66" t="s">
        <v>36</v>
      </c>
      <c r="J71" s="67" t="s">
        <v>36</v>
      </c>
      <c r="K71" s="91" t="s">
        <v>39</v>
      </c>
      <c r="L71" s="68" t="s">
        <v>36</v>
      </c>
      <c r="M71" s="67" t="s">
        <v>36</v>
      </c>
      <c r="N71" s="91" t="s">
        <v>39</v>
      </c>
      <c r="O71" s="116"/>
      <c r="P71" s="117"/>
      <c r="Q71" s="99"/>
      <c r="R71" s="76"/>
      <c r="S71" s="65"/>
      <c r="T71" s="129">
        <v>13021300</v>
      </c>
      <c r="U71" s="66" t="s">
        <v>36</v>
      </c>
      <c r="V71" s="67" t="s">
        <v>36</v>
      </c>
      <c r="W71" s="91" t="s">
        <v>39</v>
      </c>
      <c r="X71" s="68" t="s">
        <v>36</v>
      </c>
      <c r="Y71" s="67" t="s">
        <v>36</v>
      </c>
      <c r="Z71" s="91" t="s">
        <v>39</v>
      </c>
      <c r="AA71" s="66" t="s">
        <v>36</v>
      </c>
      <c r="AB71" s="67" t="s">
        <v>36</v>
      </c>
      <c r="AC71" s="91" t="s">
        <v>39</v>
      </c>
      <c r="AD71" s="68">
        <v>0</v>
      </c>
      <c r="AE71" s="67" t="s">
        <v>36</v>
      </c>
      <c r="AF71" s="91" t="s">
        <v>39</v>
      </c>
      <c r="AG71" s="116"/>
      <c r="AH71" s="117"/>
      <c r="AI71" s="99"/>
    </row>
    <row r="72" spans="1:35" s="79" customFormat="1" ht="11.25" customHeight="1" thickBot="1" x14ac:dyDescent="0.3">
      <c r="A72" s="69"/>
      <c r="B72" s="130" t="s">
        <v>32</v>
      </c>
      <c r="C72" s="70"/>
      <c r="D72" s="71">
        <f>SUM(D69:D71)</f>
        <v>11.75</v>
      </c>
      <c r="E72" s="92"/>
      <c r="F72" s="72"/>
      <c r="G72" s="71">
        <f>SUM(G69:G71)</f>
        <v>0.28000000000000003</v>
      </c>
      <c r="H72" s="92"/>
      <c r="I72" s="70"/>
      <c r="J72" s="71">
        <f>SUM(J69:J71)</f>
        <v>0</v>
      </c>
      <c r="K72" s="92"/>
      <c r="L72" s="72"/>
      <c r="M72" s="71">
        <f>SUM(M69:M71)</f>
        <v>0</v>
      </c>
      <c r="N72" s="92"/>
      <c r="O72" s="118"/>
      <c r="P72" s="119"/>
      <c r="Q72" s="100"/>
      <c r="R72" s="78"/>
      <c r="S72" s="69"/>
      <c r="T72" s="130" t="s">
        <v>32</v>
      </c>
      <c r="U72" s="70"/>
      <c r="V72" s="71"/>
      <c r="W72" s="92"/>
      <c r="X72" s="72"/>
      <c r="Y72" s="71"/>
      <c r="Z72" s="92"/>
      <c r="AA72" s="70"/>
      <c r="AB72" s="71"/>
      <c r="AC72" s="92"/>
      <c r="AD72" s="72">
        <f>(AD69*1)+(AD70*1.1)+(AD71*3.5)</f>
        <v>90.420000000000016</v>
      </c>
      <c r="AE72" s="71">
        <f>SUM(AE69:AE71)</f>
        <v>545.33000000000004</v>
      </c>
      <c r="AF72" s="92"/>
      <c r="AG72" s="118"/>
      <c r="AH72" s="119"/>
      <c r="AI72" s="100"/>
    </row>
    <row r="73" spans="1:35" s="64" customFormat="1" ht="9" customHeight="1" x14ac:dyDescent="0.25">
      <c r="A73" s="75" t="s">
        <v>11</v>
      </c>
      <c r="B73" s="128">
        <v>121010</v>
      </c>
      <c r="C73" s="60" t="s">
        <v>36</v>
      </c>
      <c r="D73" s="61" t="s">
        <v>36</v>
      </c>
      <c r="E73" s="90" t="s">
        <v>39</v>
      </c>
      <c r="F73" s="62" t="s">
        <v>36</v>
      </c>
      <c r="G73" s="61" t="s">
        <v>36</v>
      </c>
      <c r="H73" s="90" t="s">
        <v>39</v>
      </c>
      <c r="I73" s="60" t="s">
        <v>36</v>
      </c>
      <c r="J73" s="61" t="s">
        <v>36</v>
      </c>
      <c r="K73" s="90" t="s">
        <v>39</v>
      </c>
      <c r="L73" s="62" t="s">
        <v>36</v>
      </c>
      <c r="M73" s="61" t="s">
        <v>36</v>
      </c>
      <c r="N73" s="90" t="s">
        <v>39</v>
      </c>
      <c r="O73" s="114"/>
      <c r="P73" s="115"/>
      <c r="Q73" s="98"/>
      <c r="R73" s="63"/>
      <c r="S73" s="65" t="str">
        <f>A73</f>
        <v>Lithuania</v>
      </c>
      <c r="T73" s="128">
        <v>121010</v>
      </c>
      <c r="U73" s="60">
        <v>0</v>
      </c>
      <c r="V73" s="61" t="s">
        <v>36</v>
      </c>
      <c r="W73" s="90" t="s">
        <v>39</v>
      </c>
      <c r="X73" s="62">
        <v>10.5</v>
      </c>
      <c r="Y73" s="61">
        <v>31.27</v>
      </c>
      <c r="Z73" s="90">
        <v>2.9780952380952379</v>
      </c>
      <c r="AA73" s="60">
        <v>0</v>
      </c>
      <c r="AB73" s="61" t="s">
        <v>36</v>
      </c>
      <c r="AC73" s="90" t="s">
        <v>39</v>
      </c>
      <c r="AD73" s="62">
        <v>0</v>
      </c>
      <c r="AE73" s="61" t="s">
        <v>36</v>
      </c>
      <c r="AF73" s="90" t="s">
        <v>39</v>
      </c>
      <c r="AG73" s="114" t="str">
        <f>IF(AA73=0," ",(AD73/AA73)-1)</f>
        <v xml:space="preserve"> </v>
      </c>
      <c r="AH73" s="115"/>
      <c r="AI73" s="98"/>
    </row>
    <row r="74" spans="1:35" s="64" customFormat="1" ht="10.8" customHeight="1" x14ac:dyDescent="0.25">
      <c r="A74" s="75"/>
      <c r="B74" s="129">
        <v>121020</v>
      </c>
      <c r="C74" s="66" t="s">
        <v>36</v>
      </c>
      <c r="D74" s="67" t="s">
        <v>36</v>
      </c>
      <c r="E74" s="91" t="s">
        <v>39</v>
      </c>
      <c r="F74" s="68" t="s">
        <v>36</v>
      </c>
      <c r="G74" s="67" t="s">
        <v>36</v>
      </c>
      <c r="H74" s="91" t="s">
        <v>39</v>
      </c>
      <c r="I74" s="66" t="s">
        <v>36</v>
      </c>
      <c r="J74" s="67" t="s">
        <v>36</v>
      </c>
      <c r="K74" s="91" t="s">
        <v>39</v>
      </c>
      <c r="L74" s="68" t="s">
        <v>36</v>
      </c>
      <c r="M74" s="67" t="s">
        <v>36</v>
      </c>
      <c r="N74" s="91" t="s">
        <v>39</v>
      </c>
      <c r="O74" s="116"/>
      <c r="P74" s="117"/>
      <c r="Q74" s="99"/>
      <c r="R74" s="63"/>
      <c r="S74" s="65"/>
      <c r="T74" s="129">
        <v>121020</v>
      </c>
      <c r="U74" s="66">
        <v>0</v>
      </c>
      <c r="V74" s="67" t="s">
        <v>36</v>
      </c>
      <c r="W74" s="91" t="s">
        <v>39</v>
      </c>
      <c r="X74" s="68">
        <v>144.80000000000001</v>
      </c>
      <c r="Y74" s="67">
        <v>312.41000000000003</v>
      </c>
      <c r="Z74" s="91">
        <v>2.1575276243093922</v>
      </c>
      <c r="AA74" s="66">
        <v>235.6</v>
      </c>
      <c r="AB74" s="67">
        <v>432.91</v>
      </c>
      <c r="AC74" s="91">
        <v>1.8374787775891344</v>
      </c>
      <c r="AD74" s="68">
        <v>475.9</v>
      </c>
      <c r="AE74" s="67">
        <v>2117.52</v>
      </c>
      <c r="AF74" s="91">
        <v>4.4495061987812567</v>
      </c>
      <c r="AG74" s="116"/>
      <c r="AH74" s="117"/>
      <c r="AI74" s="99"/>
    </row>
    <row r="75" spans="1:35" s="64" customFormat="1" ht="10.8" customHeight="1" x14ac:dyDescent="0.25">
      <c r="A75" s="75"/>
      <c r="B75" s="129">
        <v>13021300</v>
      </c>
      <c r="C75" s="66" t="s">
        <v>36</v>
      </c>
      <c r="D75" s="67" t="s">
        <v>36</v>
      </c>
      <c r="E75" s="91" t="s">
        <v>39</v>
      </c>
      <c r="F75" s="68" t="s">
        <v>36</v>
      </c>
      <c r="G75" s="67" t="s">
        <v>36</v>
      </c>
      <c r="H75" s="91" t="s">
        <v>39</v>
      </c>
      <c r="I75" s="66" t="s">
        <v>36</v>
      </c>
      <c r="J75" s="67" t="s">
        <v>36</v>
      </c>
      <c r="K75" s="91" t="s">
        <v>39</v>
      </c>
      <c r="L75" s="68"/>
      <c r="M75" s="67" t="s">
        <v>36</v>
      </c>
      <c r="N75" s="91" t="s">
        <v>39</v>
      </c>
      <c r="O75" s="116"/>
      <c r="P75" s="117"/>
      <c r="Q75" s="99"/>
      <c r="R75" s="63"/>
      <c r="S75" s="65"/>
      <c r="T75" s="129">
        <v>13021300</v>
      </c>
      <c r="U75" s="66">
        <v>6</v>
      </c>
      <c r="V75" s="67">
        <v>33</v>
      </c>
      <c r="W75" s="91">
        <v>5.5</v>
      </c>
      <c r="X75" s="68">
        <v>0</v>
      </c>
      <c r="Y75" s="67" t="s">
        <v>36</v>
      </c>
      <c r="Z75" s="91" t="s">
        <v>39</v>
      </c>
      <c r="AA75" s="66">
        <v>0</v>
      </c>
      <c r="AB75" s="67" t="s">
        <v>36</v>
      </c>
      <c r="AC75" s="91" t="s">
        <v>39</v>
      </c>
      <c r="AD75" s="68">
        <v>0</v>
      </c>
      <c r="AE75" s="67" t="s">
        <v>36</v>
      </c>
      <c r="AF75" s="91" t="s">
        <v>39</v>
      </c>
      <c r="AG75" s="116"/>
      <c r="AH75" s="117"/>
      <c r="AI75" s="99"/>
    </row>
    <row r="76" spans="1:35" s="74" customFormat="1" ht="10.8" customHeight="1" thickBot="1" x14ac:dyDescent="0.3">
      <c r="A76" s="69"/>
      <c r="B76" s="130" t="s">
        <v>32</v>
      </c>
      <c r="C76" s="70"/>
      <c r="D76" s="71">
        <f>SUM(D73:D75)</f>
        <v>0</v>
      </c>
      <c r="E76" s="92"/>
      <c r="F76" s="72"/>
      <c r="G76" s="71">
        <f>SUM(G73:G75)</f>
        <v>0</v>
      </c>
      <c r="H76" s="92"/>
      <c r="I76" s="70"/>
      <c r="J76" s="71">
        <f>SUM(J73:J75)</f>
        <v>0</v>
      </c>
      <c r="K76" s="92"/>
      <c r="L76" s="72"/>
      <c r="M76" s="71">
        <f>SUM(M73:M75)</f>
        <v>0</v>
      </c>
      <c r="N76" s="92"/>
      <c r="O76" s="118"/>
      <c r="P76" s="119"/>
      <c r="Q76" s="100"/>
      <c r="R76" s="73"/>
      <c r="S76" s="69"/>
      <c r="T76" s="130" t="s">
        <v>32</v>
      </c>
      <c r="U76" s="70">
        <f>(U73*1)+(U74*1.1)+(U75*3.5)</f>
        <v>21</v>
      </c>
      <c r="V76" s="71">
        <f>SUM(V73:V75)</f>
        <v>33</v>
      </c>
      <c r="W76" s="92"/>
      <c r="X76" s="72">
        <f>(X73*1)+(X74*1.1)+(X75*3.5)</f>
        <v>169.78000000000003</v>
      </c>
      <c r="Y76" s="71">
        <f>SUM(Y73:Y75)</f>
        <v>343.68</v>
      </c>
      <c r="Z76" s="92"/>
      <c r="AA76" s="70">
        <f>(AA73*1)+(AA74*1.1)+(AA75*3.5)</f>
        <v>259.16000000000003</v>
      </c>
      <c r="AB76" s="71">
        <f>SUM(AB73:AB75)</f>
        <v>432.91</v>
      </c>
      <c r="AC76" s="92"/>
      <c r="AD76" s="72">
        <f>(AD73*1)+(AD74*1.1)+(AD75*3.5)</f>
        <v>523.49</v>
      </c>
      <c r="AE76" s="71">
        <f>SUM(AE73:AE75)</f>
        <v>2117.52</v>
      </c>
      <c r="AF76" s="92"/>
      <c r="AG76" s="118">
        <f>IF(AA76=0,0,(AD76/AA76)-1)</f>
        <v>1.0199490662139219</v>
      </c>
      <c r="AH76" s="119">
        <f>IF(AB76=0,0,(AE76/AB76)-1)</f>
        <v>3.8913631008754708</v>
      </c>
      <c r="AI76" s="100"/>
    </row>
    <row r="77" spans="1:35" ht="12.75" customHeight="1" x14ac:dyDescent="0.25">
      <c r="A77" s="26" t="s">
        <v>12</v>
      </c>
      <c r="B77" s="128">
        <v>121010</v>
      </c>
      <c r="C77" s="43" t="s">
        <v>36</v>
      </c>
      <c r="D77" s="44" t="s">
        <v>36</v>
      </c>
      <c r="E77" s="87" t="s">
        <v>39</v>
      </c>
      <c r="F77" s="49" t="s">
        <v>36</v>
      </c>
      <c r="G77" s="44" t="s">
        <v>36</v>
      </c>
      <c r="H77" s="87" t="s">
        <v>39</v>
      </c>
      <c r="I77" s="43" t="s">
        <v>36</v>
      </c>
      <c r="J77" s="44" t="s">
        <v>36</v>
      </c>
      <c r="K77" s="87" t="s">
        <v>39</v>
      </c>
      <c r="L77" s="49"/>
      <c r="M77" s="44" t="s">
        <v>36</v>
      </c>
      <c r="N77" s="87" t="s">
        <v>39</v>
      </c>
      <c r="O77" s="114"/>
      <c r="P77" s="115"/>
      <c r="Q77" s="98"/>
      <c r="R77" s="50"/>
      <c r="S77" s="26" t="str">
        <f>A77</f>
        <v>Luxembourg</v>
      </c>
      <c r="T77" s="128">
        <v>121010</v>
      </c>
      <c r="U77" s="43"/>
      <c r="V77" s="44"/>
      <c r="W77" s="87"/>
      <c r="X77" s="49"/>
      <c r="Y77" s="44"/>
      <c r="Z77" s="87"/>
      <c r="AA77" s="43"/>
      <c r="AB77" s="44"/>
      <c r="AC77" s="87"/>
      <c r="AD77" s="49"/>
      <c r="AE77" s="44"/>
      <c r="AF77" s="87"/>
      <c r="AG77" s="114"/>
      <c r="AH77" s="115"/>
      <c r="AI77" s="98"/>
    </row>
    <row r="78" spans="1:35" ht="8.4" hidden="1" customHeight="1" x14ac:dyDescent="0.25">
      <c r="A78" s="27"/>
      <c r="B78" s="129">
        <v>121020</v>
      </c>
      <c r="C78" s="45" t="s">
        <v>36</v>
      </c>
      <c r="D78" s="46" t="s">
        <v>36</v>
      </c>
      <c r="E78" s="88" t="s">
        <v>39</v>
      </c>
      <c r="F78" s="51" t="s">
        <v>36</v>
      </c>
      <c r="G78" s="46" t="s">
        <v>36</v>
      </c>
      <c r="H78" s="88" t="s">
        <v>39</v>
      </c>
      <c r="I78" s="45" t="s">
        <v>36</v>
      </c>
      <c r="J78" s="46" t="s">
        <v>36</v>
      </c>
      <c r="K78" s="88" t="s">
        <v>39</v>
      </c>
      <c r="L78" s="51" t="s">
        <v>36</v>
      </c>
      <c r="M78" s="46" t="s">
        <v>36</v>
      </c>
      <c r="N78" s="88" t="s">
        <v>39</v>
      </c>
      <c r="O78" s="116"/>
      <c r="P78" s="117"/>
      <c r="Q78" s="99"/>
      <c r="R78" s="50"/>
      <c r="S78" s="27"/>
      <c r="T78" s="129">
        <v>121020</v>
      </c>
      <c r="U78" s="45"/>
      <c r="V78" s="46"/>
      <c r="W78" s="88"/>
      <c r="X78" s="51"/>
      <c r="Y78" s="46"/>
      <c r="Z78" s="88"/>
      <c r="AA78" s="45"/>
      <c r="AB78" s="46"/>
      <c r="AC78" s="88"/>
      <c r="AD78" s="51"/>
      <c r="AE78" s="46"/>
      <c r="AF78" s="88"/>
      <c r="AG78" s="116"/>
      <c r="AH78" s="117"/>
      <c r="AI78" s="99"/>
    </row>
    <row r="79" spans="1:35" ht="8.4" hidden="1" customHeight="1" x14ac:dyDescent="0.25">
      <c r="A79" s="27"/>
      <c r="B79" s="129">
        <v>13021300</v>
      </c>
      <c r="C79" s="45" t="s">
        <v>36</v>
      </c>
      <c r="D79" s="46" t="s">
        <v>36</v>
      </c>
      <c r="E79" s="88" t="s">
        <v>39</v>
      </c>
      <c r="F79" s="51" t="s">
        <v>36</v>
      </c>
      <c r="G79" s="46" t="s">
        <v>36</v>
      </c>
      <c r="H79" s="88" t="s">
        <v>39</v>
      </c>
      <c r="I79" s="45" t="s">
        <v>36</v>
      </c>
      <c r="J79" s="46" t="s">
        <v>36</v>
      </c>
      <c r="K79" s="88" t="s">
        <v>39</v>
      </c>
      <c r="L79" s="51" t="s">
        <v>36</v>
      </c>
      <c r="M79" s="46" t="s">
        <v>36</v>
      </c>
      <c r="N79" s="88" t="s">
        <v>39</v>
      </c>
      <c r="O79" s="116"/>
      <c r="P79" s="117"/>
      <c r="Q79" s="99"/>
      <c r="R79" s="50"/>
      <c r="S79" s="27"/>
      <c r="T79" s="129">
        <v>13021300</v>
      </c>
      <c r="U79" s="45"/>
      <c r="V79" s="46"/>
      <c r="W79" s="88"/>
      <c r="X79" s="51"/>
      <c r="Y79" s="46"/>
      <c r="Z79" s="88"/>
      <c r="AA79" s="45"/>
      <c r="AB79" s="58"/>
      <c r="AC79" s="88"/>
      <c r="AD79" s="51"/>
      <c r="AE79" s="46"/>
      <c r="AF79" s="88"/>
      <c r="AG79" s="116"/>
      <c r="AH79" s="117"/>
      <c r="AI79" s="99"/>
    </row>
    <row r="80" spans="1:35" s="5" customFormat="1" ht="12.75" customHeight="1" thickBot="1" x14ac:dyDescent="0.3">
      <c r="A80" s="28"/>
      <c r="B80" s="130" t="s">
        <v>32</v>
      </c>
      <c r="C80" s="47"/>
      <c r="D80" s="48">
        <f>SUM(D77:D79)</f>
        <v>0</v>
      </c>
      <c r="E80" s="89"/>
      <c r="F80" s="52"/>
      <c r="G80" s="48">
        <f>SUM(G77:G79)</f>
        <v>0</v>
      </c>
      <c r="H80" s="89"/>
      <c r="I80" s="47"/>
      <c r="J80" s="48">
        <f>SUM(J77:J79)</f>
        <v>0</v>
      </c>
      <c r="K80" s="89"/>
      <c r="L80" s="52"/>
      <c r="M80" s="48">
        <f>SUM(M77:M79)</f>
        <v>0</v>
      </c>
      <c r="N80" s="89"/>
      <c r="O80" s="118"/>
      <c r="P80" s="119"/>
      <c r="Q80" s="100"/>
      <c r="R80" s="53"/>
      <c r="S80" s="28"/>
      <c r="T80" s="130" t="s">
        <v>32</v>
      </c>
      <c r="U80" s="47"/>
      <c r="V80" s="48"/>
      <c r="W80" s="89"/>
      <c r="X80" s="52"/>
      <c r="Y80" s="48"/>
      <c r="Z80" s="89"/>
      <c r="AA80" s="47"/>
      <c r="AB80" s="48"/>
      <c r="AC80" s="89"/>
      <c r="AD80" s="52"/>
      <c r="AE80" s="48"/>
      <c r="AF80" s="89"/>
      <c r="AG80" s="118"/>
      <c r="AH80" s="119"/>
      <c r="AI80" s="100"/>
    </row>
    <row r="81" spans="1:35" ht="12.75" customHeight="1" x14ac:dyDescent="0.25">
      <c r="A81" s="29" t="s">
        <v>14</v>
      </c>
      <c r="B81" s="128">
        <v>121010</v>
      </c>
      <c r="C81" s="43" t="s">
        <v>36</v>
      </c>
      <c r="D81" s="44" t="s">
        <v>36</v>
      </c>
      <c r="E81" s="87" t="s">
        <v>39</v>
      </c>
      <c r="F81" s="49" t="s">
        <v>36</v>
      </c>
      <c r="G81" s="44" t="s">
        <v>36</v>
      </c>
      <c r="H81" s="87" t="s">
        <v>39</v>
      </c>
      <c r="I81" s="43" t="s">
        <v>36</v>
      </c>
      <c r="J81" s="44" t="s">
        <v>36</v>
      </c>
      <c r="K81" s="87" t="s">
        <v>39</v>
      </c>
      <c r="L81" s="49" t="s">
        <v>36</v>
      </c>
      <c r="M81" s="44" t="s">
        <v>36</v>
      </c>
      <c r="N81" s="87" t="s">
        <v>39</v>
      </c>
      <c r="O81" s="114"/>
      <c r="P81" s="115"/>
      <c r="Q81" s="98"/>
      <c r="R81" s="50"/>
      <c r="S81" s="27" t="str">
        <f>A81</f>
        <v>Malta</v>
      </c>
      <c r="T81" s="128">
        <v>121010</v>
      </c>
      <c r="U81" s="43" t="s">
        <v>36</v>
      </c>
      <c r="V81" s="44" t="s">
        <v>36</v>
      </c>
      <c r="W81" s="87" t="s">
        <v>39</v>
      </c>
      <c r="X81" s="49" t="s">
        <v>36</v>
      </c>
      <c r="Y81" s="44" t="s">
        <v>36</v>
      </c>
      <c r="Z81" s="87" t="s">
        <v>39</v>
      </c>
      <c r="AA81" s="43" t="s">
        <v>36</v>
      </c>
      <c r="AB81" s="44" t="s">
        <v>36</v>
      </c>
      <c r="AC81" s="87" t="s">
        <v>39</v>
      </c>
      <c r="AD81" s="49" t="s">
        <v>36</v>
      </c>
      <c r="AE81" s="44" t="s">
        <v>36</v>
      </c>
      <c r="AF81" s="87" t="s">
        <v>39</v>
      </c>
      <c r="AG81" s="114"/>
      <c r="AH81" s="115"/>
      <c r="AI81" s="98"/>
    </row>
    <row r="82" spans="1:35" ht="7.2" hidden="1" customHeight="1" x14ac:dyDescent="0.25">
      <c r="A82" s="29"/>
      <c r="B82" s="129">
        <v>121020</v>
      </c>
      <c r="C82" s="45" t="s">
        <v>36</v>
      </c>
      <c r="D82" s="46" t="s">
        <v>36</v>
      </c>
      <c r="E82" s="88" t="s">
        <v>39</v>
      </c>
      <c r="F82" s="51" t="s">
        <v>36</v>
      </c>
      <c r="G82" s="46" t="s">
        <v>36</v>
      </c>
      <c r="H82" s="88" t="s">
        <v>39</v>
      </c>
      <c r="I82" s="45">
        <v>0</v>
      </c>
      <c r="J82" s="46">
        <v>0.13</v>
      </c>
      <c r="K82" s="88"/>
      <c r="L82" s="51" t="s">
        <v>36</v>
      </c>
      <c r="M82" s="46" t="s">
        <v>36</v>
      </c>
      <c r="N82" s="88" t="s">
        <v>39</v>
      </c>
      <c r="O82" s="116"/>
      <c r="P82" s="117"/>
      <c r="Q82" s="99"/>
      <c r="R82" s="50"/>
      <c r="S82" s="27"/>
      <c r="T82" s="129">
        <v>121020</v>
      </c>
      <c r="U82" s="45" t="s">
        <v>36</v>
      </c>
      <c r="V82" s="46" t="s">
        <v>36</v>
      </c>
      <c r="W82" s="88" t="s">
        <v>39</v>
      </c>
      <c r="X82" s="51" t="s">
        <v>36</v>
      </c>
      <c r="Y82" s="46" t="s">
        <v>36</v>
      </c>
      <c r="Z82" s="88" t="s">
        <v>39</v>
      </c>
      <c r="AA82" s="45" t="s">
        <v>36</v>
      </c>
      <c r="AB82" s="46" t="s">
        <v>36</v>
      </c>
      <c r="AC82" s="88" t="s">
        <v>39</v>
      </c>
      <c r="AD82" s="51" t="s">
        <v>36</v>
      </c>
      <c r="AE82" s="46" t="s">
        <v>36</v>
      </c>
      <c r="AF82" s="88" t="s">
        <v>39</v>
      </c>
      <c r="AG82" s="116"/>
      <c r="AH82" s="117"/>
      <c r="AI82" s="99"/>
    </row>
    <row r="83" spans="1:35" ht="7.2" hidden="1" customHeight="1" x14ac:dyDescent="0.25">
      <c r="A83" s="29"/>
      <c r="B83" s="129">
        <v>13021300</v>
      </c>
      <c r="C83" s="45" t="s">
        <v>36</v>
      </c>
      <c r="D83" s="46" t="s">
        <v>36</v>
      </c>
      <c r="E83" s="88" t="s">
        <v>39</v>
      </c>
      <c r="F83" s="51" t="s">
        <v>36</v>
      </c>
      <c r="G83" s="46" t="s">
        <v>36</v>
      </c>
      <c r="H83" s="88" t="s">
        <v>39</v>
      </c>
      <c r="I83" s="45" t="s">
        <v>36</v>
      </c>
      <c r="J83" s="46" t="s">
        <v>36</v>
      </c>
      <c r="K83" s="88" t="s">
        <v>39</v>
      </c>
      <c r="L83" s="51" t="s">
        <v>36</v>
      </c>
      <c r="M83" s="46" t="s">
        <v>36</v>
      </c>
      <c r="N83" s="88" t="s">
        <v>39</v>
      </c>
      <c r="O83" s="116"/>
      <c r="P83" s="117"/>
      <c r="Q83" s="99"/>
      <c r="R83" s="50"/>
      <c r="S83" s="27"/>
      <c r="T83" s="129">
        <v>13021300</v>
      </c>
      <c r="U83" s="45"/>
      <c r="V83" s="46" t="s">
        <v>36</v>
      </c>
      <c r="W83" s="88" t="s">
        <v>39</v>
      </c>
      <c r="X83" s="51" t="s">
        <v>36</v>
      </c>
      <c r="Y83" s="46" t="s">
        <v>36</v>
      </c>
      <c r="Z83" s="88" t="s">
        <v>39</v>
      </c>
      <c r="AA83" s="45" t="s">
        <v>36</v>
      </c>
      <c r="AB83" s="46" t="s">
        <v>36</v>
      </c>
      <c r="AC83" s="88" t="s">
        <v>39</v>
      </c>
      <c r="AD83" s="51" t="s">
        <v>36</v>
      </c>
      <c r="AE83" s="46" t="s">
        <v>36</v>
      </c>
      <c r="AF83" s="88" t="s">
        <v>39</v>
      </c>
      <c r="AG83" s="116"/>
      <c r="AH83" s="117"/>
      <c r="AI83" s="99"/>
    </row>
    <row r="84" spans="1:35" s="5" customFormat="1" ht="9.6" customHeight="1" thickBot="1" x14ac:dyDescent="0.3">
      <c r="A84" s="28"/>
      <c r="B84" s="130" t="s">
        <v>32</v>
      </c>
      <c r="C84" s="47"/>
      <c r="D84" s="48">
        <f>SUM(D81:D83)</f>
        <v>0</v>
      </c>
      <c r="E84" s="89"/>
      <c r="F84" s="52"/>
      <c r="G84" s="48">
        <f>SUM(G81:G83)</f>
        <v>0</v>
      </c>
      <c r="H84" s="89"/>
      <c r="I84" s="47"/>
      <c r="J84" s="48">
        <f>SUM(J81:J83)</f>
        <v>0.13</v>
      </c>
      <c r="K84" s="89"/>
      <c r="L84" s="52"/>
      <c r="M84" s="48">
        <f>SUM(M81:M83)</f>
        <v>0</v>
      </c>
      <c r="N84" s="89"/>
      <c r="O84" s="118" t="str">
        <f t="shared" ref="O84:O120" si="37">IF(I84=0," ",(L84/I84)-1)</f>
        <v xml:space="preserve"> </v>
      </c>
      <c r="P84" s="119">
        <f t="shared" ref="P84:P120" si="38">IF(J84=0,0,(M84/J84)-1)</f>
        <v>-1</v>
      </c>
      <c r="Q84" s="100">
        <f t="shared" ref="Q84:Q120" si="39">IF(K84=0,0,(N84/K84)-1)</f>
        <v>0</v>
      </c>
      <c r="R84" s="53"/>
      <c r="S84" s="28"/>
      <c r="T84" s="130" t="s">
        <v>32</v>
      </c>
      <c r="U84" s="47"/>
      <c r="V84" s="48"/>
      <c r="W84" s="89"/>
      <c r="X84" s="52"/>
      <c r="Y84" s="48"/>
      <c r="Z84" s="89"/>
      <c r="AA84" s="47"/>
      <c r="AB84" s="48"/>
      <c r="AC84" s="89"/>
      <c r="AD84" s="52"/>
      <c r="AE84" s="48"/>
      <c r="AF84" s="89"/>
      <c r="AG84" s="118"/>
      <c r="AH84" s="119"/>
      <c r="AI84" s="100"/>
    </row>
    <row r="85" spans="1:35" ht="12.75" customHeight="1" x14ac:dyDescent="0.25">
      <c r="A85" s="26" t="s">
        <v>15</v>
      </c>
      <c r="B85" s="128">
        <v>121010</v>
      </c>
      <c r="C85" s="43">
        <v>0</v>
      </c>
      <c r="D85" s="44">
        <v>0</v>
      </c>
      <c r="E85" s="87" t="s">
        <v>39</v>
      </c>
      <c r="F85" s="49">
        <v>0</v>
      </c>
      <c r="G85" s="44">
        <v>0</v>
      </c>
      <c r="H85" s="87" t="s">
        <v>39</v>
      </c>
      <c r="I85" s="43">
        <v>0</v>
      </c>
      <c r="J85" s="44">
        <v>0</v>
      </c>
      <c r="K85" s="87"/>
      <c r="L85" s="49">
        <v>0</v>
      </c>
      <c r="M85" s="44">
        <v>0.98</v>
      </c>
      <c r="N85" s="87"/>
      <c r="O85" s="114" t="str">
        <f t="shared" si="37"/>
        <v xml:space="preserve"> </v>
      </c>
      <c r="P85" s="115">
        <f t="shared" si="38"/>
        <v>0</v>
      </c>
      <c r="Q85" s="98">
        <f t="shared" si="39"/>
        <v>0</v>
      </c>
      <c r="R85" s="50"/>
      <c r="S85" s="26" t="str">
        <f>A85</f>
        <v>Netherlands</v>
      </c>
      <c r="T85" s="128">
        <v>121010</v>
      </c>
      <c r="U85" s="43">
        <v>0</v>
      </c>
      <c r="V85" s="44">
        <v>1.99</v>
      </c>
      <c r="W85" s="87"/>
      <c r="X85" s="49">
        <v>0.1</v>
      </c>
      <c r="Y85" s="44">
        <v>2.16</v>
      </c>
      <c r="Z85" s="87">
        <v>21.6</v>
      </c>
      <c r="AA85" s="43">
        <v>0.1</v>
      </c>
      <c r="AB85" s="44">
        <v>16.010000000000002</v>
      </c>
      <c r="AC85" s="87">
        <v>160.1</v>
      </c>
      <c r="AD85" s="49">
        <v>0</v>
      </c>
      <c r="AE85" s="44">
        <v>2.86</v>
      </c>
      <c r="AF85" s="87"/>
      <c r="AG85" s="114">
        <f>IF(AA85=0," ",(AD85/AA85)-1)</f>
        <v>-1</v>
      </c>
      <c r="AH85" s="115">
        <f>IF(AB85=0," ",(AE85/AB85)-1)</f>
        <v>-0.82136164896939412</v>
      </c>
      <c r="AI85" s="98">
        <f t="shared" ref="AI85:AI91" si="40">IF(AC85=0,0,(AF85/AC85)-1)</f>
        <v>-1</v>
      </c>
    </row>
    <row r="86" spans="1:35" ht="12.75" customHeight="1" x14ac:dyDescent="0.25">
      <c r="A86" s="27"/>
      <c r="B86" s="129">
        <v>121020</v>
      </c>
      <c r="C86" s="45">
        <v>34.9</v>
      </c>
      <c r="D86" s="46">
        <v>479.47</v>
      </c>
      <c r="E86" s="88">
        <v>13.73839541547278</v>
      </c>
      <c r="F86" s="51">
        <v>26.9</v>
      </c>
      <c r="G86" s="46">
        <v>205.04</v>
      </c>
      <c r="H86" s="88">
        <v>7.6223048327137546</v>
      </c>
      <c r="I86" s="45">
        <v>35.200000000000003</v>
      </c>
      <c r="J86" s="46">
        <v>439.71</v>
      </c>
      <c r="K86" s="88">
        <v>12.491761363636362</v>
      </c>
      <c r="L86" s="51">
        <v>34</v>
      </c>
      <c r="M86" s="46">
        <v>460.33</v>
      </c>
      <c r="N86" s="88">
        <v>13.539117647058823</v>
      </c>
      <c r="O86" s="116">
        <f t="shared" si="37"/>
        <v>-3.4090909090909172E-2</v>
      </c>
      <c r="P86" s="117">
        <f t="shared" si="38"/>
        <v>4.6894544131359295E-2</v>
      </c>
      <c r="Q86" s="99">
        <f t="shared" si="39"/>
        <v>8.3843763335995636E-2</v>
      </c>
      <c r="R86" s="50"/>
      <c r="S86" s="27"/>
      <c r="T86" s="129">
        <v>121020</v>
      </c>
      <c r="U86" s="45">
        <v>0.2</v>
      </c>
      <c r="V86" s="46">
        <v>4.4000000000000004</v>
      </c>
      <c r="W86" s="88">
        <v>22</v>
      </c>
      <c r="X86" s="51">
        <v>0</v>
      </c>
      <c r="Y86" s="46">
        <v>0</v>
      </c>
      <c r="Z86" s="88" t="s">
        <v>39</v>
      </c>
      <c r="AA86" s="45">
        <v>0.5</v>
      </c>
      <c r="AB86" s="46">
        <v>12.08</v>
      </c>
      <c r="AC86" s="88">
        <v>24.16</v>
      </c>
      <c r="AD86" s="51">
        <v>1.2</v>
      </c>
      <c r="AE86" s="46">
        <v>28.01</v>
      </c>
      <c r="AF86" s="88">
        <v>23.341666666666669</v>
      </c>
      <c r="AG86" s="116">
        <f t="shared" ref="AG86:AG88" si="41">IF(AA86=0,0,(AD86/AA86)-1)</f>
        <v>1.4</v>
      </c>
      <c r="AH86" s="117">
        <f t="shared" ref="AH86:AH87" si="42">IF(AB86=0,0,(AE86/AB86)-1)</f>
        <v>1.3187086092715234</v>
      </c>
      <c r="AI86" s="99">
        <f t="shared" si="40"/>
        <v>-3.3871412803531897E-2</v>
      </c>
    </row>
    <row r="87" spans="1:35" ht="12.75" customHeight="1" x14ac:dyDescent="0.25">
      <c r="A87" s="27"/>
      <c r="B87" s="129">
        <v>13021300</v>
      </c>
      <c r="C87" s="45">
        <v>151.5</v>
      </c>
      <c r="D87" s="46">
        <v>5140.84</v>
      </c>
      <c r="E87" s="88">
        <v>33.932937293729374</v>
      </c>
      <c r="F87" s="51">
        <v>182.6</v>
      </c>
      <c r="G87" s="46">
        <v>6654.25</v>
      </c>
      <c r="H87" s="88">
        <v>36.441675794085434</v>
      </c>
      <c r="I87" s="45">
        <v>137.1</v>
      </c>
      <c r="J87" s="46">
        <v>5173.1099999999997</v>
      </c>
      <c r="K87" s="88">
        <v>37.732385120350109</v>
      </c>
      <c r="L87" s="51">
        <v>94.8</v>
      </c>
      <c r="M87" s="46">
        <v>1942.01</v>
      </c>
      <c r="N87" s="88">
        <v>20.485337552742617</v>
      </c>
      <c r="O87" s="116">
        <f t="shared" si="37"/>
        <v>-0.30853391684901532</v>
      </c>
      <c r="P87" s="117">
        <f t="shared" si="38"/>
        <v>-0.62459526281095901</v>
      </c>
      <c r="Q87" s="99">
        <f t="shared" si="39"/>
        <v>-0.45708871868546908</v>
      </c>
      <c r="R87" s="50"/>
      <c r="S87" s="27"/>
      <c r="T87" s="129">
        <v>13021300</v>
      </c>
      <c r="U87" s="45">
        <v>0</v>
      </c>
      <c r="V87" s="46">
        <v>0.12</v>
      </c>
      <c r="W87" s="88"/>
      <c r="X87" s="51">
        <v>0.2</v>
      </c>
      <c r="Y87" s="46">
        <v>16.420000000000002</v>
      </c>
      <c r="Z87" s="88">
        <v>82.100000000000009</v>
      </c>
      <c r="AA87" s="45">
        <v>0</v>
      </c>
      <c r="AB87" s="46">
        <v>0.04</v>
      </c>
      <c r="AC87" s="88"/>
      <c r="AD87" s="51">
        <v>1.1000000000000001</v>
      </c>
      <c r="AE87" s="46">
        <v>15.11</v>
      </c>
      <c r="AF87" s="88">
        <v>13.736363636363635</v>
      </c>
      <c r="AG87" s="116">
        <f t="shared" si="41"/>
        <v>0</v>
      </c>
      <c r="AH87" s="117">
        <f t="shared" si="42"/>
        <v>376.75</v>
      </c>
      <c r="AI87" s="99">
        <f t="shared" si="40"/>
        <v>0</v>
      </c>
    </row>
    <row r="88" spans="1:35" s="5" customFormat="1" ht="12.75" customHeight="1" thickBot="1" x14ac:dyDescent="0.3">
      <c r="A88" s="28"/>
      <c r="B88" s="130" t="s">
        <v>32</v>
      </c>
      <c r="C88" s="47">
        <f>(C85*1)+(C86*1.1)+(C87*3.5)</f>
        <v>568.64</v>
      </c>
      <c r="D88" s="48">
        <f>SUM(D85:D87)</f>
        <v>5620.31</v>
      </c>
      <c r="E88" s="89"/>
      <c r="F88" s="52">
        <f>(F85*1)+(F86*1.1)+(F87*3.5)</f>
        <v>668.69</v>
      </c>
      <c r="G88" s="48">
        <f>SUM(G85:G87)</f>
        <v>6859.29</v>
      </c>
      <c r="H88" s="89"/>
      <c r="I88" s="47">
        <f>(I85*1)+(I86*1.1)+(I87*3.5)</f>
        <v>518.56999999999994</v>
      </c>
      <c r="J88" s="48">
        <f>SUM(J85:J87)</f>
        <v>5612.82</v>
      </c>
      <c r="K88" s="89"/>
      <c r="L88" s="52">
        <f>(L85*1)+(L86*1.1)+(L87*3.5)</f>
        <v>369.20000000000005</v>
      </c>
      <c r="M88" s="48">
        <f>SUM(M85:M87)</f>
        <v>2403.3200000000002</v>
      </c>
      <c r="N88" s="89"/>
      <c r="O88" s="118">
        <f t="shared" si="37"/>
        <v>-0.2880421158185007</v>
      </c>
      <c r="P88" s="119">
        <f t="shared" si="38"/>
        <v>-0.57181594991465956</v>
      </c>
      <c r="Q88" s="100">
        <f t="shared" si="39"/>
        <v>0</v>
      </c>
      <c r="R88" s="53"/>
      <c r="S88" s="28"/>
      <c r="T88" s="130" t="s">
        <v>32</v>
      </c>
      <c r="U88" s="47">
        <f>(U85*1)+(U86*1.1)+(U87*3.5)</f>
        <v>0.22000000000000003</v>
      </c>
      <c r="V88" s="48">
        <f>SUM(V85:V87)</f>
        <v>6.5100000000000007</v>
      </c>
      <c r="W88" s="89"/>
      <c r="X88" s="52">
        <f>(X85*1)+(X86*1.1)+(X87*3.5)</f>
        <v>0.8</v>
      </c>
      <c r="Y88" s="48">
        <f>SUM(Y85:Y87)</f>
        <v>18.580000000000002</v>
      </c>
      <c r="Z88" s="89"/>
      <c r="AA88" s="47">
        <f>(AA85*1)+(AA86*1.1)+(AA87*3.5)</f>
        <v>0.65</v>
      </c>
      <c r="AB88" s="48">
        <f>SUM(AB85:AB87)</f>
        <v>28.130000000000003</v>
      </c>
      <c r="AC88" s="89"/>
      <c r="AD88" s="52">
        <f>(AD85*1)+(AD86*1.1)+(AD87*3.5)</f>
        <v>5.1700000000000008</v>
      </c>
      <c r="AE88" s="48">
        <f>SUM(AE85:AE87)</f>
        <v>45.980000000000004</v>
      </c>
      <c r="AF88" s="89"/>
      <c r="AG88" s="118">
        <f t="shared" si="41"/>
        <v>6.9538461538461549</v>
      </c>
      <c r="AH88" s="119">
        <f>IF(AB88=0,0,(AE88/AB88)-1)</f>
        <v>0.63455385709207257</v>
      </c>
      <c r="AI88" s="100"/>
    </row>
    <row r="89" spans="1:35" ht="12.75" customHeight="1" x14ac:dyDescent="0.25">
      <c r="A89" s="29" t="s">
        <v>17</v>
      </c>
      <c r="B89" s="128">
        <v>121010</v>
      </c>
      <c r="C89" s="43">
        <v>0</v>
      </c>
      <c r="D89" s="44" t="s">
        <v>36</v>
      </c>
      <c r="E89" s="87" t="s">
        <v>39</v>
      </c>
      <c r="F89" s="49">
        <v>13.7</v>
      </c>
      <c r="G89" s="44">
        <v>34.380000000000003</v>
      </c>
      <c r="H89" s="87">
        <v>2.5094890510948908</v>
      </c>
      <c r="I89" s="43">
        <v>0</v>
      </c>
      <c r="J89" s="44" t="s">
        <v>36</v>
      </c>
      <c r="K89" s="87" t="s">
        <v>39</v>
      </c>
      <c r="L89" s="49" t="s">
        <v>36</v>
      </c>
      <c r="M89" s="44" t="s">
        <v>36</v>
      </c>
      <c r="N89" s="87" t="s">
        <v>39</v>
      </c>
      <c r="O89" s="114" t="str">
        <f t="shared" si="37"/>
        <v xml:space="preserve"> </v>
      </c>
      <c r="P89" s="115"/>
      <c r="Q89" s="98"/>
      <c r="R89" s="50"/>
      <c r="S89" s="27" t="str">
        <f>A89</f>
        <v>Poland</v>
      </c>
      <c r="T89" s="128">
        <v>121010</v>
      </c>
      <c r="U89" s="43">
        <v>0.3</v>
      </c>
      <c r="V89" s="44">
        <v>1.1499999999999999</v>
      </c>
      <c r="W89" s="87">
        <v>3.833333333333333</v>
      </c>
      <c r="X89" s="49">
        <v>1.9</v>
      </c>
      <c r="Y89" s="44">
        <v>5.47</v>
      </c>
      <c r="Z89" s="87">
        <v>2.8789473684210525</v>
      </c>
      <c r="AA89" s="43">
        <v>3.4</v>
      </c>
      <c r="AB89" s="44">
        <v>9.25</v>
      </c>
      <c r="AC89" s="87">
        <v>2.7205882352941178</v>
      </c>
      <c r="AD89" s="49">
        <v>0</v>
      </c>
      <c r="AE89" s="44" t="s">
        <v>36</v>
      </c>
      <c r="AF89" s="87" t="s">
        <v>39</v>
      </c>
      <c r="AG89" s="114"/>
      <c r="AH89" s="115"/>
      <c r="AI89" s="98"/>
    </row>
    <row r="90" spans="1:35" ht="12.75" customHeight="1" x14ac:dyDescent="0.25">
      <c r="A90" s="29"/>
      <c r="B90" s="129">
        <v>121020</v>
      </c>
      <c r="C90" s="45">
        <v>0</v>
      </c>
      <c r="D90" s="46" t="s">
        <v>36</v>
      </c>
      <c r="E90" s="88" t="s">
        <v>39</v>
      </c>
      <c r="F90" s="51">
        <v>0</v>
      </c>
      <c r="G90" s="46" t="s">
        <v>36</v>
      </c>
      <c r="H90" s="88" t="s">
        <v>39</v>
      </c>
      <c r="I90" s="45">
        <v>0</v>
      </c>
      <c r="J90" s="46" t="s">
        <v>36</v>
      </c>
      <c r="K90" s="88" t="s">
        <v>39</v>
      </c>
      <c r="L90" s="51" t="s">
        <v>36</v>
      </c>
      <c r="M90" s="46" t="s">
        <v>36</v>
      </c>
      <c r="N90" s="88" t="s">
        <v>39</v>
      </c>
      <c r="O90" s="116" t="str">
        <f t="shared" si="37"/>
        <v xml:space="preserve"> </v>
      </c>
      <c r="P90" s="117"/>
      <c r="Q90" s="99"/>
      <c r="R90" s="50"/>
      <c r="S90" s="27"/>
      <c r="T90" s="129">
        <v>121020</v>
      </c>
      <c r="U90" s="45">
        <v>16.899999999999999</v>
      </c>
      <c r="V90" s="46">
        <v>59.78</v>
      </c>
      <c r="W90" s="88">
        <v>3.5372781065088761</v>
      </c>
      <c r="X90" s="51">
        <v>1.1000000000000001</v>
      </c>
      <c r="Y90" s="46">
        <v>2.64</v>
      </c>
      <c r="Z90" s="88">
        <v>2.4</v>
      </c>
      <c r="AA90" s="45">
        <v>9</v>
      </c>
      <c r="AB90" s="46">
        <v>39.130000000000003</v>
      </c>
      <c r="AC90" s="88">
        <v>4.347777777777778</v>
      </c>
      <c r="AD90" s="51">
        <v>1.6</v>
      </c>
      <c r="AE90" s="46">
        <v>12.47</v>
      </c>
      <c r="AF90" s="88">
        <v>7.7937500000000002</v>
      </c>
      <c r="AG90" s="116">
        <f t="shared" ref="AG90:AG91" si="43">IF(AA90=0," ",(AD90/AA90)-1)</f>
        <v>-0.82222222222222219</v>
      </c>
      <c r="AH90" s="117">
        <f t="shared" ref="AH90:AH91" si="44">IF(AB90=0,0,(AE90/AB90)-1)</f>
        <v>-0.68131868131868134</v>
      </c>
      <c r="AI90" s="99">
        <f t="shared" si="40"/>
        <v>0.79258241758241765</v>
      </c>
    </row>
    <row r="91" spans="1:35" ht="12.75" customHeight="1" x14ac:dyDescent="0.25">
      <c r="A91" s="29"/>
      <c r="B91" s="129">
        <v>13021300</v>
      </c>
      <c r="C91" s="45">
        <v>0.9</v>
      </c>
      <c r="D91" s="46">
        <v>11.36</v>
      </c>
      <c r="E91" s="88">
        <v>12.622222222222222</v>
      </c>
      <c r="F91" s="51">
        <v>1.7</v>
      </c>
      <c r="G91" s="46">
        <v>26.48</v>
      </c>
      <c r="H91" s="88">
        <v>15.576470588235296</v>
      </c>
      <c r="I91" s="45">
        <v>4.4000000000000004</v>
      </c>
      <c r="J91" s="46">
        <v>98.81</v>
      </c>
      <c r="K91" s="88">
        <v>22.456818181818182</v>
      </c>
      <c r="L91" s="51">
        <v>0</v>
      </c>
      <c r="M91" s="46">
        <v>1.26</v>
      </c>
      <c r="N91" s="88"/>
      <c r="O91" s="116">
        <f t="shared" si="37"/>
        <v>-1</v>
      </c>
      <c r="P91" s="117">
        <f t="shared" si="38"/>
        <v>-0.98724825422528084</v>
      </c>
      <c r="Q91" s="99">
        <f t="shared" si="39"/>
        <v>-1</v>
      </c>
      <c r="R91" s="50"/>
      <c r="S91" s="27"/>
      <c r="T91" s="129">
        <v>13021300</v>
      </c>
      <c r="U91" s="45">
        <v>0.1</v>
      </c>
      <c r="V91" s="46">
        <v>2.87</v>
      </c>
      <c r="W91" s="88">
        <v>28.7</v>
      </c>
      <c r="X91" s="51">
        <v>0.1</v>
      </c>
      <c r="Y91" s="46">
        <v>1.29</v>
      </c>
      <c r="Z91" s="88">
        <v>12.9</v>
      </c>
      <c r="AA91" s="45">
        <v>1.3</v>
      </c>
      <c r="AB91" s="46">
        <v>51.82</v>
      </c>
      <c r="AC91" s="88">
        <v>39.861538461538458</v>
      </c>
      <c r="AD91" s="51">
        <v>0</v>
      </c>
      <c r="AE91" s="46">
        <v>0.75</v>
      </c>
      <c r="AF91" s="88"/>
      <c r="AG91" s="116">
        <f t="shared" si="43"/>
        <v>-1</v>
      </c>
      <c r="AH91" s="117">
        <f t="shared" si="44"/>
        <v>-0.98552682362022381</v>
      </c>
      <c r="AI91" s="99">
        <f t="shared" si="40"/>
        <v>-1</v>
      </c>
    </row>
    <row r="92" spans="1:35" s="5" customFormat="1" ht="12.75" customHeight="1" thickBot="1" x14ac:dyDescent="0.3">
      <c r="A92" s="28"/>
      <c r="B92" s="130" t="s">
        <v>32</v>
      </c>
      <c r="C92" s="47">
        <f>(C89*1)+(C90*1.1)+(C91*3.5)</f>
        <v>3.15</v>
      </c>
      <c r="D92" s="48">
        <f>SUM(D89:D91)</f>
        <v>11.36</v>
      </c>
      <c r="E92" s="89"/>
      <c r="F92" s="52">
        <f>(F89*1)+(F90*1.1)+(F91*3.5)</f>
        <v>19.649999999999999</v>
      </c>
      <c r="G92" s="48">
        <f>SUM(G89:G91)</f>
        <v>60.86</v>
      </c>
      <c r="H92" s="89"/>
      <c r="I92" s="47">
        <f>(I89*1)+(I90*1.1)+(I91*3.5)</f>
        <v>15.400000000000002</v>
      </c>
      <c r="J92" s="48">
        <f>SUM(J89:J91)</f>
        <v>98.81</v>
      </c>
      <c r="K92" s="89"/>
      <c r="L92" s="52">
        <v>0</v>
      </c>
      <c r="M92" s="48">
        <f>SUM(M89:M91)</f>
        <v>1.26</v>
      </c>
      <c r="N92" s="89"/>
      <c r="O92" s="118">
        <f t="shared" si="37"/>
        <v>-1</v>
      </c>
      <c r="P92" s="119">
        <f t="shared" si="38"/>
        <v>-0.98724825422528084</v>
      </c>
      <c r="Q92" s="100">
        <f t="shared" si="39"/>
        <v>0</v>
      </c>
      <c r="R92" s="53"/>
      <c r="S92" s="28"/>
      <c r="T92" s="130" t="s">
        <v>32</v>
      </c>
      <c r="U92" s="47">
        <f>(U89*1)+(U90*1.1)+(U91*3.5)</f>
        <v>19.240000000000002</v>
      </c>
      <c r="V92" s="48">
        <f>SUM(V89:V91)</f>
        <v>63.8</v>
      </c>
      <c r="W92" s="89"/>
      <c r="X92" s="52">
        <f>(X89*1)+(X90*1.1)+(X91*3.5)</f>
        <v>3.4600000000000004</v>
      </c>
      <c r="Y92" s="48">
        <f>SUM(Y89:Y91)</f>
        <v>9.3999999999999986</v>
      </c>
      <c r="Z92" s="89"/>
      <c r="AA92" s="47">
        <f>(AA89*1)+(AA90*1.1)+(AA91*3.5)</f>
        <v>17.850000000000001</v>
      </c>
      <c r="AB92" s="48">
        <f>SUM(AB89:AB91)</f>
        <v>100.2</v>
      </c>
      <c r="AC92" s="89"/>
      <c r="AD92" s="52">
        <f>(AD89*1)+(AD90*1.1)+(AD91*3.5)</f>
        <v>1.7600000000000002</v>
      </c>
      <c r="AE92" s="48">
        <f>SUM(AE89:AE91)</f>
        <v>13.22</v>
      </c>
      <c r="AF92" s="89"/>
      <c r="AG92" s="118">
        <f>IF(AA92=0,0,(AD92/AA92)-1)</f>
        <v>-0.90140056022408965</v>
      </c>
      <c r="AH92" s="119">
        <f>IF(AB92=0,0,(AE92/AB92)-1)</f>
        <v>-0.86806387225548898</v>
      </c>
      <c r="AI92" s="100"/>
    </row>
    <row r="93" spans="1:35" s="77" customFormat="1" ht="12.6" customHeight="1" x14ac:dyDescent="0.25">
      <c r="A93" s="59" t="s">
        <v>18</v>
      </c>
      <c r="B93" s="128">
        <v>121010</v>
      </c>
      <c r="C93" s="60" t="s">
        <v>36</v>
      </c>
      <c r="D93" s="61" t="s">
        <v>36</v>
      </c>
      <c r="E93" s="90" t="s">
        <v>39</v>
      </c>
      <c r="F93" s="62" t="s">
        <v>36</v>
      </c>
      <c r="G93" s="61" t="s">
        <v>36</v>
      </c>
      <c r="H93" s="90" t="s">
        <v>39</v>
      </c>
      <c r="I93" s="60" t="s">
        <v>36</v>
      </c>
      <c r="J93" s="61" t="s">
        <v>36</v>
      </c>
      <c r="K93" s="90" t="s">
        <v>39</v>
      </c>
      <c r="L93" s="62" t="s">
        <v>36</v>
      </c>
      <c r="M93" s="61" t="s">
        <v>36</v>
      </c>
      <c r="N93" s="90" t="s">
        <v>39</v>
      </c>
      <c r="O93" s="114"/>
      <c r="P93" s="115"/>
      <c r="Q93" s="98"/>
      <c r="R93" s="76"/>
      <c r="S93" s="59" t="str">
        <f>A93</f>
        <v>Portugal</v>
      </c>
      <c r="T93" s="128">
        <v>121010</v>
      </c>
      <c r="U93" s="60">
        <v>0</v>
      </c>
      <c r="V93" s="61" t="s">
        <v>36</v>
      </c>
      <c r="W93" s="90" t="s">
        <v>39</v>
      </c>
      <c r="X93" s="62">
        <v>0</v>
      </c>
      <c r="Y93" s="61" t="s">
        <v>36</v>
      </c>
      <c r="Z93" s="90" t="s">
        <v>39</v>
      </c>
      <c r="AA93" s="60">
        <v>0</v>
      </c>
      <c r="AB93" s="61" t="s">
        <v>36</v>
      </c>
      <c r="AC93" s="90" t="s">
        <v>39</v>
      </c>
      <c r="AD93" s="62">
        <v>0</v>
      </c>
      <c r="AE93" s="61" t="s">
        <v>36</v>
      </c>
      <c r="AF93" s="90" t="s">
        <v>39</v>
      </c>
      <c r="AG93" s="114" t="str">
        <f>IF(AA93=0," ",(AD93/AA93)-1)</f>
        <v xml:space="preserve"> </v>
      </c>
      <c r="AH93" s="115"/>
      <c r="AI93" s="98"/>
    </row>
    <row r="94" spans="1:35" s="77" customFormat="1" ht="12.75" customHeight="1" x14ac:dyDescent="0.25">
      <c r="A94" s="65"/>
      <c r="B94" s="129">
        <v>121020</v>
      </c>
      <c r="C94" s="66" t="s">
        <v>36</v>
      </c>
      <c r="D94" s="67" t="s">
        <v>36</v>
      </c>
      <c r="E94" s="91" t="s">
        <v>39</v>
      </c>
      <c r="F94" s="68" t="s">
        <v>36</v>
      </c>
      <c r="G94" s="67" t="s">
        <v>36</v>
      </c>
      <c r="H94" s="91" t="s">
        <v>39</v>
      </c>
      <c r="I94" s="66" t="s">
        <v>36</v>
      </c>
      <c r="J94" s="67" t="s">
        <v>36</v>
      </c>
      <c r="K94" s="91" t="s">
        <v>39</v>
      </c>
      <c r="L94" s="68" t="s">
        <v>36</v>
      </c>
      <c r="M94" s="67" t="s">
        <v>36</v>
      </c>
      <c r="N94" s="91" t="s">
        <v>39</v>
      </c>
      <c r="O94" s="116"/>
      <c r="P94" s="117"/>
      <c r="Q94" s="99"/>
      <c r="R94" s="76"/>
      <c r="S94" s="65"/>
      <c r="T94" s="129">
        <v>121020</v>
      </c>
      <c r="U94" s="66">
        <v>0</v>
      </c>
      <c r="V94" s="67" t="s">
        <v>36</v>
      </c>
      <c r="W94" s="91" t="s">
        <v>39</v>
      </c>
      <c r="X94" s="68">
        <v>0.5</v>
      </c>
      <c r="Y94" s="67">
        <v>8.7899999999999991</v>
      </c>
      <c r="Z94" s="91">
        <v>17.579999999999998</v>
      </c>
      <c r="AA94" s="66">
        <v>0.5</v>
      </c>
      <c r="AB94" s="67">
        <v>7.72</v>
      </c>
      <c r="AC94" s="91">
        <v>15.44</v>
      </c>
      <c r="AD94" s="68">
        <v>2.9</v>
      </c>
      <c r="AE94" s="67">
        <v>9.89</v>
      </c>
      <c r="AF94" s="91">
        <v>3.4103448275862074</v>
      </c>
      <c r="AG94" s="116">
        <f t="shared" ref="AG94:AG95" si="45">IF(AA94=0,0,(AD94/AA94)-1)</f>
        <v>4.8</v>
      </c>
      <c r="AH94" s="117">
        <f t="shared" ref="AH94:AH95" si="46">IF(AB94=0,0,(AE94/AB94)-1)</f>
        <v>0.28108808290155451</v>
      </c>
      <c r="AI94" s="99">
        <f t="shared" ref="AI94:AI95" si="47">IF(AC94=0,0,(AF94/AC94)-1)</f>
        <v>-0.77912274432731821</v>
      </c>
    </row>
    <row r="95" spans="1:35" s="77" customFormat="1" ht="12.75" customHeight="1" x14ac:dyDescent="0.25">
      <c r="A95" s="65"/>
      <c r="B95" s="129">
        <v>13021300</v>
      </c>
      <c r="C95" s="66">
        <v>0.2</v>
      </c>
      <c r="D95" s="67">
        <v>4.6100000000000003</v>
      </c>
      <c r="E95" s="91">
        <v>23.05</v>
      </c>
      <c r="F95" s="68" t="s">
        <v>36</v>
      </c>
      <c r="G95" s="67" t="s">
        <v>36</v>
      </c>
      <c r="H95" s="91" t="s">
        <v>39</v>
      </c>
      <c r="I95" s="66">
        <v>0.1</v>
      </c>
      <c r="J95" s="67">
        <v>3.77</v>
      </c>
      <c r="K95" s="91">
        <v>37.699999999999996</v>
      </c>
      <c r="L95" s="68" t="s">
        <v>36</v>
      </c>
      <c r="M95" s="67" t="s">
        <v>36</v>
      </c>
      <c r="N95" s="91" t="s">
        <v>39</v>
      </c>
      <c r="O95" s="116"/>
      <c r="P95" s="117"/>
      <c r="Q95" s="99"/>
      <c r="R95" s="76"/>
      <c r="S95" s="65"/>
      <c r="T95" s="129">
        <v>13021300</v>
      </c>
      <c r="U95" s="66">
        <v>2.5</v>
      </c>
      <c r="V95" s="67">
        <v>28.06</v>
      </c>
      <c r="W95" s="91">
        <v>11.224</v>
      </c>
      <c r="X95" s="68">
        <v>0</v>
      </c>
      <c r="Y95" s="67">
        <v>0.09</v>
      </c>
      <c r="Z95" s="91"/>
      <c r="AA95" s="66">
        <v>1.2</v>
      </c>
      <c r="AB95" s="67">
        <v>17.690000000000001</v>
      </c>
      <c r="AC95" s="91">
        <v>14.741666666666669</v>
      </c>
      <c r="AD95" s="68">
        <v>0.2</v>
      </c>
      <c r="AE95" s="67">
        <v>1.7</v>
      </c>
      <c r="AF95" s="91">
        <v>8.5</v>
      </c>
      <c r="AG95" s="116">
        <f t="shared" si="45"/>
        <v>-0.83333333333333326</v>
      </c>
      <c r="AH95" s="117">
        <f t="shared" si="46"/>
        <v>-0.90390050876201244</v>
      </c>
      <c r="AI95" s="99">
        <f t="shared" si="47"/>
        <v>-0.42340305257207467</v>
      </c>
    </row>
    <row r="96" spans="1:35" s="79" customFormat="1" ht="12.75" customHeight="1" thickBot="1" x14ac:dyDescent="0.3">
      <c r="A96" s="69"/>
      <c r="B96" s="130" t="s">
        <v>32</v>
      </c>
      <c r="C96" s="70">
        <v>0</v>
      </c>
      <c r="D96" s="71">
        <f>SUM(D93:D95)</f>
        <v>4.6100000000000003</v>
      </c>
      <c r="E96" s="92"/>
      <c r="F96" s="72">
        <v>0</v>
      </c>
      <c r="G96" s="71">
        <f>SUM(G93:G95)</f>
        <v>0</v>
      </c>
      <c r="H96" s="92"/>
      <c r="I96" s="70">
        <v>0</v>
      </c>
      <c r="J96" s="71">
        <f>SUM(J93:J95)</f>
        <v>3.77</v>
      </c>
      <c r="K96" s="92"/>
      <c r="L96" s="72">
        <v>0</v>
      </c>
      <c r="M96" s="71">
        <f>SUM(M93:M95)</f>
        <v>0</v>
      </c>
      <c r="N96" s="92"/>
      <c r="O96" s="118"/>
      <c r="P96" s="119"/>
      <c r="Q96" s="100"/>
      <c r="R96" s="78"/>
      <c r="S96" s="69"/>
      <c r="T96" s="130" t="s">
        <v>32</v>
      </c>
      <c r="U96" s="70">
        <f>(U93*1)+(U94*1.1)+(U95*3.5)</f>
        <v>8.75</v>
      </c>
      <c r="V96" s="71">
        <f>SUM(V93:V95)</f>
        <v>28.06</v>
      </c>
      <c r="W96" s="92"/>
      <c r="X96" s="72">
        <f>(X93*1)+(X94*1.1)+(X95*3.5)</f>
        <v>0.55000000000000004</v>
      </c>
      <c r="Y96" s="71">
        <f>SUM(Y93:Y95)</f>
        <v>8.879999999999999</v>
      </c>
      <c r="Z96" s="92"/>
      <c r="AA96" s="70">
        <f>(AA93*1)+(AA94*1.1)+(AA95*3.5)</f>
        <v>4.75</v>
      </c>
      <c r="AB96" s="71">
        <f>SUM(AB93:AB95)</f>
        <v>25.41</v>
      </c>
      <c r="AC96" s="92"/>
      <c r="AD96" s="72">
        <f>(AD93*1)+(AD94*1.1)+(AD95*3.5)</f>
        <v>3.89</v>
      </c>
      <c r="AE96" s="71">
        <f>SUM(AE93:AE95)</f>
        <v>11.59</v>
      </c>
      <c r="AF96" s="92"/>
      <c r="AG96" s="118">
        <f>IF(AA96=0,0,(AD96/AA96)-1)</f>
        <v>-0.18105263157894735</v>
      </c>
      <c r="AH96" s="119">
        <f>IF(AB96=0,0,(AE96/AB96)-1)</f>
        <v>-0.54388036206218027</v>
      </c>
      <c r="AI96" s="100"/>
    </row>
    <row r="97" spans="1:35" ht="12.75" customHeight="1" x14ac:dyDescent="0.25">
      <c r="A97" s="29" t="s">
        <v>19</v>
      </c>
      <c r="B97" s="128">
        <v>121010</v>
      </c>
      <c r="C97" s="43" t="s">
        <v>36</v>
      </c>
      <c r="D97" s="44" t="s">
        <v>36</v>
      </c>
      <c r="E97" s="87" t="s">
        <v>39</v>
      </c>
      <c r="F97" s="49" t="s">
        <v>36</v>
      </c>
      <c r="G97" s="44" t="s">
        <v>36</v>
      </c>
      <c r="H97" s="87" t="s">
        <v>39</v>
      </c>
      <c r="I97" s="43" t="s">
        <v>36</v>
      </c>
      <c r="J97" s="44" t="s">
        <v>36</v>
      </c>
      <c r="K97" s="87" t="s">
        <v>39</v>
      </c>
      <c r="L97" s="49" t="s">
        <v>36</v>
      </c>
      <c r="M97" s="44" t="s">
        <v>36</v>
      </c>
      <c r="N97" s="87" t="s">
        <v>39</v>
      </c>
      <c r="O97" s="114"/>
      <c r="P97" s="115"/>
      <c r="Q97" s="98"/>
      <c r="R97" s="50"/>
      <c r="S97" s="27" t="str">
        <f t="shared" ref="S97" si="48">A97</f>
        <v>Romania</v>
      </c>
      <c r="T97" s="128">
        <v>121010</v>
      </c>
      <c r="U97" s="43"/>
      <c r="V97" s="44"/>
      <c r="W97" s="87"/>
      <c r="X97" s="49"/>
      <c r="Y97" s="44"/>
      <c r="Z97" s="87"/>
      <c r="AA97" s="43"/>
      <c r="AB97" s="44"/>
      <c r="AC97" s="87"/>
      <c r="AD97" s="49"/>
      <c r="AE97" s="44"/>
      <c r="AF97" s="87"/>
      <c r="AG97" s="114"/>
      <c r="AH97" s="115"/>
      <c r="AI97" s="98"/>
    </row>
    <row r="98" spans="1:35" ht="9" hidden="1" customHeight="1" x14ac:dyDescent="0.25">
      <c r="A98" s="29"/>
      <c r="B98" s="129">
        <v>121020</v>
      </c>
      <c r="C98" s="45" t="s">
        <v>36</v>
      </c>
      <c r="D98" s="46" t="s">
        <v>36</v>
      </c>
      <c r="E98" s="88" t="s">
        <v>39</v>
      </c>
      <c r="F98" s="51" t="s">
        <v>36</v>
      </c>
      <c r="G98" s="46" t="s">
        <v>36</v>
      </c>
      <c r="H98" s="88" t="s">
        <v>39</v>
      </c>
      <c r="I98" s="45" t="s">
        <v>36</v>
      </c>
      <c r="J98" s="46" t="s">
        <v>36</v>
      </c>
      <c r="K98" s="88" t="s">
        <v>39</v>
      </c>
      <c r="L98" s="51">
        <v>0</v>
      </c>
      <c r="M98" s="46">
        <v>0.09</v>
      </c>
      <c r="N98" s="88"/>
      <c r="O98" s="116"/>
      <c r="P98" s="117"/>
      <c r="Q98" s="99"/>
      <c r="R98" s="50"/>
      <c r="S98" s="27"/>
      <c r="T98" s="129">
        <v>121020</v>
      </c>
      <c r="U98" s="45"/>
      <c r="V98" s="46"/>
      <c r="W98" s="88"/>
      <c r="X98" s="51"/>
      <c r="Y98" s="46"/>
      <c r="Z98" s="88"/>
      <c r="AA98" s="45"/>
      <c r="AB98" s="46"/>
      <c r="AC98" s="88"/>
      <c r="AD98" s="51"/>
      <c r="AE98" s="46"/>
      <c r="AF98" s="88"/>
      <c r="AG98" s="116"/>
      <c r="AH98" s="117"/>
      <c r="AI98" s="99"/>
    </row>
    <row r="99" spans="1:35" ht="9" hidden="1" customHeight="1" x14ac:dyDescent="0.25">
      <c r="A99" s="29"/>
      <c r="B99" s="129">
        <v>13021300</v>
      </c>
      <c r="C99" s="45" t="s">
        <v>36</v>
      </c>
      <c r="D99" s="46" t="s">
        <v>36</v>
      </c>
      <c r="E99" s="88" t="s">
        <v>39</v>
      </c>
      <c r="F99" s="51" t="s">
        <v>36</v>
      </c>
      <c r="G99" s="46" t="s">
        <v>36</v>
      </c>
      <c r="H99" s="88" t="s">
        <v>39</v>
      </c>
      <c r="I99" s="45" t="s">
        <v>36</v>
      </c>
      <c r="J99" s="46" t="s">
        <v>36</v>
      </c>
      <c r="K99" s="88" t="s">
        <v>39</v>
      </c>
      <c r="L99" s="51" t="s">
        <v>36</v>
      </c>
      <c r="M99" s="46" t="s">
        <v>36</v>
      </c>
      <c r="N99" s="88" t="s">
        <v>39</v>
      </c>
      <c r="O99" s="116"/>
      <c r="P99" s="117"/>
      <c r="Q99" s="99"/>
      <c r="R99" s="50"/>
      <c r="S99" s="27"/>
      <c r="T99" s="129">
        <v>13021300</v>
      </c>
      <c r="U99" s="45"/>
      <c r="V99" s="46"/>
      <c r="W99" s="88"/>
      <c r="X99" s="51"/>
      <c r="Y99" s="46"/>
      <c r="Z99" s="88"/>
      <c r="AA99" s="45"/>
      <c r="AB99" s="46"/>
      <c r="AC99" s="88"/>
      <c r="AD99" s="51"/>
      <c r="AE99" s="46"/>
      <c r="AF99" s="88"/>
      <c r="AG99" s="116"/>
      <c r="AH99" s="117"/>
      <c r="AI99" s="99"/>
    </row>
    <row r="100" spans="1:35" s="5" customFormat="1" ht="13.8" customHeight="1" thickBot="1" x14ac:dyDescent="0.3">
      <c r="A100" s="28"/>
      <c r="B100" s="130" t="s">
        <v>32</v>
      </c>
      <c r="C100" s="47">
        <v>0</v>
      </c>
      <c r="D100" s="48">
        <f>SUM(D97:D99)</f>
        <v>0</v>
      </c>
      <c r="E100" s="89"/>
      <c r="F100" s="52">
        <v>0</v>
      </c>
      <c r="G100" s="48">
        <f>SUM(G97:G99)</f>
        <v>0</v>
      </c>
      <c r="H100" s="89"/>
      <c r="I100" s="47">
        <v>0</v>
      </c>
      <c r="J100" s="48">
        <f>SUM(J97:J99)</f>
        <v>0</v>
      </c>
      <c r="K100" s="89"/>
      <c r="L100" s="52">
        <v>0</v>
      </c>
      <c r="M100" s="48">
        <f>SUM(M97:M99)</f>
        <v>0.09</v>
      </c>
      <c r="N100" s="89"/>
      <c r="O100" s="118"/>
      <c r="P100" s="119"/>
      <c r="Q100" s="100"/>
      <c r="R100" s="53"/>
      <c r="S100" s="28"/>
      <c r="T100" s="130" t="s">
        <v>32</v>
      </c>
      <c r="U100" s="47"/>
      <c r="V100" s="48"/>
      <c r="W100" s="89"/>
      <c r="X100" s="52"/>
      <c r="Y100" s="48"/>
      <c r="Z100" s="89"/>
      <c r="AA100" s="47"/>
      <c r="AB100" s="48"/>
      <c r="AC100" s="89"/>
      <c r="AD100" s="52"/>
      <c r="AE100" s="48"/>
      <c r="AF100" s="89"/>
      <c r="AG100" s="118"/>
      <c r="AH100" s="119"/>
      <c r="AI100" s="100"/>
    </row>
    <row r="101" spans="1:35" s="9" customFormat="1" ht="10.5" customHeight="1" x14ac:dyDescent="0.25">
      <c r="A101" s="26" t="s">
        <v>21</v>
      </c>
      <c r="B101" s="128">
        <v>121010</v>
      </c>
      <c r="C101" s="43" t="s">
        <v>36</v>
      </c>
      <c r="D101" s="44" t="s">
        <v>36</v>
      </c>
      <c r="E101" s="87" t="s">
        <v>39</v>
      </c>
      <c r="F101" s="49" t="s">
        <v>36</v>
      </c>
      <c r="G101" s="44" t="s">
        <v>36</v>
      </c>
      <c r="H101" s="87" t="s">
        <v>39</v>
      </c>
      <c r="I101" s="43" t="s">
        <v>36</v>
      </c>
      <c r="J101" s="44" t="s">
        <v>36</v>
      </c>
      <c r="K101" s="87" t="s">
        <v>39</v>
      </c>
      <c r="L101" s="49">
        <v>0</v>
      </c>
      <c r="M101" s="44" t="s">
        <v>36</v>
      </c>
      <c r="N101" s="87" t="s">
        <v>39</v>
      </c>
      <c r="O101" s="114"/>
      <c r="P101" s="115"/>
      <c r="Q101" s="98"/>
      <c r="R101" s="54"/>
      <c r="S101" s="26" t="str">
        <f>A101</f>
        <v>Slovakia</v>
      </c>
      <c r="T101" s="128">
        <v>121010</v>
      </c>
      <c r="U101" s="43" t="s">
        <v>36</v>
      </c>
      <c r="V101" s="44" t="s">
        <v>36</v>
      </c>
      <c r="W101" s="87" t="s">
        <v>39</v>
      </c>
      <c r="X101" s="49">
        <v>0</v>
      </c>
      <c r="Y101" s="44">
        <v>0</v>
      </c>
      <c r="Z101" s="87" t="s">
        <v>39</v>
      </c>
      <c r="AA101" s="43" t="s">
        <v>36</v>
      </c>
      <c r="AB101" s="44" t="s">
        <v>36</v>
      </c>
      <c r="AC101" s="87" t="s">
        <v>39</v>
      </c>
      <c r="AD101" s="49">
        <v>0</v>
      </c>
      <c r="AE101" s="44" t="s">
        <v>36</v>
      </c>
      <c r="AF101" s="87" t="s">
        <v>39</v>
      </c>
      <c r="AG101" s="114"/>
      <c r="AH101" s="115"/>
      <c r="AI101" s="98"/>
    </row>
    <row r="102" spans="1:35" s="9" customFormat="1" ht="10.5" customHeight="1" x14ac:dyDescent="0.25">
      <c r="A102" s="27"/>
      <c r="B102" s="129">
        <v>121020</v>
      </c>
      <c r="C102" s="45" t="s">
        <v>36</v>
      </c>
      <c r="D102" s="46" t="s">
        <v>36</v>
      </c>
      <c r="E102" s="88" t="s">
        <v>39</v>
      </c>
      <c r="F102" s="51" t="s">
        <v>36</v>
      </c>
      <c r="G102" s="46" t="s">
        <v>36</v>
      </c>
      <c r="H102" s="88" t="s">
        <v>39</v>
      </c>
      <c r="I102" s="45" t="s">
        <v>36</v>
      </c>
      <c r="J102" s="46" t="s">
        <v>36</v>
      </c>
      <c r="K102" s="88" t="s">
        <v>39</v>
      </c>
      <c r="L102" s="51">
        <v>0</v>
      </c>
      <c r="M102" s="46" t="s">
        <v>36</v>
      </c>
      <c r="N102" s="88" t="s">
        <v>39</v>
      </c>
      <c r="O102" s="116"/>
      <c r="P102" s="117"/>
      <c r="Q102" s="99"/>
      <c r="R102" s="54"/>
      <c r="S102" s="27"/>
      <c r="T102" s="129">
        <v>121020</v>
      </c>
      <c r="U102" s="45" t="s">
        <v>36</v>
      </c>
      <c r="V102" s="46" t="s">
        <v>36</v>
      </c>
      <c r="W102" s="88" t="s">
        <v>39</v>
      </c>
      <c r="X102" s="51">
        <v>2.1</v>
      </c>
      <c r="Y102" s="46">
        <v>9.6199999999999992</v>
      </c>
      <c r="Z102" s="88">
        <v>4.5809523809523807</v>
      </c>
      <c r="AA102" s="45" t="s">
        <v>36</v>
      </c>
      <c r="AB102" s="46" t="s">
        <v>36</v>
      </c>
      <c r="AC102" s="88" t="s">
        <v>39</v>
      </c>
      <c r="AD102" s="51">
        <v>6.2</v>
      </c>
      <c r="AE102" s="46">
        <v>32.28</v>
      </c>
      <c r="AF102" s="88">
        <v>5.2064516129032254</v>
      </c>
      <c r="AG102" s="116"/>
      <c r="AH102" s="117"/>
      <c r="AI102" s="99"/>
    </row>
    <row r="103" spans="1:35" s="9" customFormat="1" ht="10.5" customHeight="1" x14ac:dyDescent="0.25">
      <c r="A103" s="27"/>
      <c r="B103" s="129">
        <v>13021300</v>
      </c>
      <c r="C103" s="45" t="s">
        <v>36</v>
      </c>
      <c r="D103" s="46" t="s">
        <v>36</v>
      </c>
      <c r="E103" s="88" t="s">
        <v>39</v>
      </c>
      <c r="F103" s="51">
        <v>0</v>
      </c>
      <c r="G103" s="46">
        <v>0</v>
      </c>
      <c r="H103" s="88"/>
      <c r="I103" s="45" t="s">
        <v>36</v>
      </c>
      <c r="J103" s="46" t="s">
        <v>36</v>
      </c>
      <c r="K103" s="88" t="s">
        <v>39</v>
      </c>
      <c r="L103" s="51">
        <v>6.4</v>
      </c>
      <c r="M103" s="46">
        <v>243.58</v>
      </c>
      <c r="N103" s="88">
        <v>38.059375000000003</v>
      </c>
      <c r="O103" s="116"/>
      <c r="P103" s="117"/>
      <c r="Q103" s="99"/>
      <c r="R103" s="54"/>
      <c r="S103" s="27"/>
      <c r="T103" s="129">
        <v>13021300</v>
      </c>
      <c r="U103" s="45" t="s">
        <v>36</v>
      </c>
      <c r="V103" s="46" t="s">
        <v>36</v>
      </c>
      <c r="W103" s="88" t="s">
        <v>39</v>
      </c>
      <c r="X103" s="51">
        <v>0</v>
      </c>
      <c r="Y103" s="46">
        <v>0</v>
      </c>
      <c r="Z103" s="88" t="s">
        <v>39</v>
      </c>
      <c r="AA103" s="45" t="s">
        <v>36</v>
      </c>
      <c r="AB103" s="46" t="s">
        <v>36</v>
      </c>
      <c r="AC103" s="88" t="s">
        <v>39</v>
      </c>
      <c r="AD103" s="51">
        <v>0</v>
      </c>
      <c r="AE103" s="46" t="s">
        <v>36</v>
      </c>
      <c r="AF103" s="88" t="s">
        <v>39</v>
      </c>
      <c r="AG103" s="116"/>
      <c r="AH103" s="117"/>
      <c r="AI103" s="99"/>
    </row>
    <row r="104" spans="1:35" s="10" customFormat="1" ht="10.5" customHeight="1" thickBot="1" x14ac:dyDescent="0.3">
      <c r="A104" s="28"/>
      <c r="B104" s="130" t="s">
        <v>32</v>
      </c>
      <c r="C104" s="47">
        <v>0</v>
      </c>
      <c r="D104" s="48">
        <f>SUM(D101:D103)</f>
        <v>0</v>
      </c>
      <c r="E104" s="89"/>
      <c r="F104" s="52">
        <v>0</v>
      </c>
      <c r="G104" s="48">
        <f>SUM(G101:G103)</f>
        <v>0</v>
      </c>
      <c r="H104" s="89"/>
      <c r="I104" s="47">
        <v>0</v>
      </c>
      <c r="J104" s="48">
        <f>SUM(J101:J103)</f>
        <v>0</v>
      </c>
      <c r="K104" s="89"/>
      <c r="L104" s="52">
        <f>(L101*1)+(L102*1.1)+(L103*3.5)</f>
        <v>22.400000000000002</v>
      </c>
      <c r="M104" s="48">
        <f>SUM(M101:M103)</f>
        <v>243.58</v>
      </c>
      <c r="N104" s="89"/>
      <c r="O104" s="118"/>
      <c r="P104" s="119"/>
      <c r="Q104" s="100"/>
      <c r="R104" s="55"/>
      <c r="S104" s="28"/>
      <c r="T104" s="130" t="s">
        <v>32</v>
      </c>
      <c r="U104" s="47"/>
      <c r="V104" s="48">
        <f>SUM(V101:V103)</f>
        <v>0</v>
      </c>
      <c r="W104" s="89"/>
      <c r="X104" s="52"/>
      <c r="Y104" s="48">
        <f>SUM(Y101:Y103)</f>
        <v>9.6199999999999992</v>
      </c>
      <c r="Z104" s="89"/>
      <c r="AA104" s="47"/>
      <c r="AB104" s="48">
        <f>SUM(AB101:AB103)</f>
        <v>0</v>
      </c>
      <c r="AC104" s="89"/>
      <c r="AD104" s="52">
        <f>(AD101*1)+(AD102*1.1)+(AD103*3.5)</f>
        <v>6.8200000000000012</v>
      </c>
      <c r="AE104" s="48">
        <f>SUM(AE101:AE103)</f>
        <v>32.28</v>
      </c>
      <c r="AF104" s="89"/>
      <c r="AG104" s="118"/>
      <c r="AH104" s="119"/>
      <c r="AI104" s="100"/>
    </row>
    <row r="105" spans="1:35" s="9" customFormat="1" ht="10.5" customHeight="1" x14ac:dyDescent="0.25">
      <c r="A105" s="29" t="s">
        <v>20</v>
      </c>
      <c r="B105" s="128">
        <v>121010</v>
      </c>
      <c r="C105" s="43">
        <v>0</v>
      </c>
      <c r="D105" s="44" t="s">
        <v>36</v>
      </c>
      <c r="E105" s="87" t="s">
        <v>39</v>
      </c>
      <c r="F105" s="49" t="s">
        <v>36</v>
      </c>
      <c r="G105" s="44" t="s">
        <v>36</v>
      </c>
      <c r="H105" s="87" t="s">
        <v>39</v>
      </c>
      <c r="I105" s="43" t="s">
        <v>36</v>
      </c>
      <c r="J105" s="44" t="s">
        <v>36</v>
      </c>
      <c r="K105" s="87" t="s">
        <v>39</v>
      </c>
      <c r="L105" s="49">
        <v>0</v>
      </c>
      <c r="M105" s="44" t="s">
        <v>36</v>
      </c>
      <c r="N105" s="87" t="s">
        <v>39</v>
      </c>
      <c r="O105" s="114"/>
      <c r="P105" s="115"/>
      <c r="Q105" s="98"/>
      <c r="R105" s="54"/>
      <c r="S105" s="27" t="str">
        <f>A105</f>
        <v>Slovenia</v>
      </c>
      <c r="T105" s="128">
        <v>121010</v>
      </c>
      <c r="U105" s="43">
        <v>0</v>
      </c>
      <c r="V105" s="44">
        <v>0</v>
      </c>
      <c r="W105" s="87" t="s">
        <v>39</v>
      </c>
      <c r="X105" s="49">
        <v>0</v>
      </c>
      <c r="Y105" s="44">
        <v>0</v>
      </c>
      <c r="Z105" s="87" t="s">
        <v>39</v>
      </c>
      <c r="AA105" s="43">
        <v>0.4</v>
      </c>
      <c r="AB105" s="44">
        <v>1.9</v>
      </c>
      <c r="AC105" s="87">
        <v>4.7499999999999991</v>
      </c>
      <c r="AD105" s="49">
        <v>0</v>
      </c>
      <c r="AE105" s="44">
        <v>0</v>
      </c>
      <c r="AF105" s="87" t="s">
        <v>39</v>
      </c>
      <c r="AG105" s="114"/>
      <c r="AH105" s="115"/>
      <c r="AI105" s="98"/>
    </row>
    <row r="106" spans="1:35" s="9" customFormat="1" ht="10.5" customHeight="1" x14ac:dyDescent="0.25">
      <c r="A106" s="29"/>
      <c r="B106" s="129">
        <v>121020</v>
      </c>
      <c r="C106" s="45">
        <v>0.8</v>
      </c>
      <c r="D106" s="46">
        <v>6.78</v>
      </c>
      <c r="E106" s="88">
        <v>8.4749999999999996</v>
      </c>
      <c r="F106" s="51" t="s">
        <v>36</v>
      </c>
      <c r="G106" s="46" t="s">
        <v>36</v>
      </c>
      <c r="H106" s="88" t="s">
        <v>39</v>
      </c>
      <c r="I106" s="45" t="s">
        <v>36</v>
      </c>
      <c r="J106" s="46" t="s">
        <v>36</v>
      </c>
      <c r="K106" s="88" t="s">
        <v>39</v>
      </c>
      <c r="L106" s="51">
        <v>7.8</v>
      </c>
      <c r="M106" s="46">
        <v>58.29</v>
      </c>
      <c r="N106" s="88">
        <v>7.4730769230769232</v>
      </c>
      <c r="O106" s="116"/>
      <c r="P106" s="117"/>
      <c r="Q106" s="99"/>
      <c r="R106" s="54"/>
      <c r="S106" s="27"/>
      <c r="T106" s="129">
        <v>121020</v>
      </c>
      <c r="U106" s="45">
        <v>293.3</v>
      </c>
      <c r="V106" s="46">
        <v>1645.72</v>
      </c>
      <c r="W106" s="88">
        <v>5.611046709853392</v>
      </c>
      <c r="X106" s="51">
        <v>234.5</v>
      </c>
      <c r="Y106" s="46">
        <v>1038.72</v>
      </c>
      <c r="Z106" s="88">
        <v>4.4295095948827292</v>
      </c>
      <c r="AA106" s="45">
        <v>354.9</v>
      </c>
      <c r="AB106" s="46">
        <v>1705.19</v>
      </c>
      <c r="AC106" s="88">
        <v>4.8047055508593974</v>
      </c>
      <c r="AD106" s="51">
        <v>590.4</v>
      </c>
      <c r="AE106" s="46">
        <v>3131.74</v>
      </c>
      <c r="AF106" s="88">
        <v>5.3044376693766937</v>
      </c>
      <c r="AG106" s="116">
        <f t="shared" ref="AG106:AG107" si="49">IF(AA106=0,0,(AD106/AA106)-1)</f>
        <v>0.66356720202874064</v>
      </c>
      <c r="AH106" s="117">
        <f t="shared" ref="AH106:AH107" si="50">IF(AB106=0,0,(AE106/AB106)-1)</f>
        <v>0.83659298963751816</v>
      </c>
      <c r="AI106" s="99">
        <f t="shared" ref="AI106:AI107" si="51">IF(AC106=0,0,(AF106/AC106)-1)</f>
        <v>0.10400889570182126</v>
      </c>
    </row>
    <row r="107" spans="1:35" s="9" customFormat="1" ht="10.5" customHeight="1" x14ac:dyDescent="0.25">
      <c r="A107" s="29"/>
      <c r="B107" s="129">
        <v>13021300</v>
      </c>
      <c r="C107" s="45">
        <v>0</v>
      </c>
      <c r="D107" s="46">
        <v>0.28000000000000003</v>
      </c>
      <c r="E107" s="88"/>
      <c r="F107" s="51">
        <v>0.1</v>
      </c>
      <c r="G107" s="46">
        <v>5.56</v>
      </c>
      <c r="H107" s="88">
        <v>55.599999999999994</v>
      </c>
      <c r="I107" s="45">
        <v>0.2</v>
      </c>
      <c r="J107" s="46">
        <v>17.37</v>
      </c>
      <c r="K107" s="88">
        <v>86.85</v>
      </c>
      <c r="L107" s="51">
        <v>0</v>
      </c>
      <c r="M107" s="46">
        <v>0.34</v>
      </c>
      <c r="N107" s="88"/>
      <c r="O107" s="116">
        <f t="shared" si="37"/>
        <v>-1</v>
      </c>
      <c r="P107" s="117">
        <f t="shared" si="38"/>
        <v>-0.98042602187679906</v>
      </c>
      <c r="Q107" s="99">
        <f t="shared" si="39"/>
        <v>-1</v>
      </c>
      <c r="R107" s="54"/>
      <c r="S107" s="27"/>
      <c r="T107" s="129">
        <v>13021300</v>
      </c>
      <c r="U107" s="45">
        <v>32</v>
      </c>
      <c r="V107" s="46">
        <v>593.45000000000005</v>
      </c>
      <c r="W107" s="88">
        <v>18.545312500000001</v>
      </c>
      <c r="X107" s="51">
        <v>19.100000000000001</v>
      </c>
      <c r="Y107" s="46">
        <v>309.76</v>
      </c>
      <c r="Z107" s="88">
        <v>16.217801047120417</v>
      </c>
      <c r="AA107" s="45">
        <v>37</v>
      </c>
      <c r="AB107" s="46">
        <v>761.51</v>
      </c>
      <c r="AC107" s="88">
        <v>20.581351351351351</v>
      </c>
      <c r="AD107" s="51">
        <v>32.4</v>
      </c>
      <c r="AE107" s="46">
        <v>702.08</v>
      </c>
      <c r="AF107" s="88">
        <v>21.669135802469139</v>
      </c>
      <c r="AG107" s="116">
        <f t="shared" si="49"/>
        <v>-0.12432432432432439</v>
      </c>
      <c r="AH107" s="117">
        <f t="shared" si="50"/>
        <v>-7.8042310672217008E-2</v>
      </c>
      <c r="AI107" s="99">
        <f t="shared" si="51"/>
        <v>5.2852916824937424E-2</v>
      </c>
    </row>
    <row r="108" spans="1:35" s="10" customFormat="1" ht="10.5" customHeight="1" thickBot="1" x14ac:dyDescent="0.3">
      <c r="A108" s="28"/>
      <c r="B108" s="130" t="s">
        <v>32</v>
      </c>
      <c r="C108" s="47">
        <f>(C105*1)+(C106*1.1)+(C107*3.5)</f>
        <v>0.88000000000000012</v>
      </c>
      <c r="D108" s="48">
        <f>SUM(D105:D107)</f>
        <v>7.0600000000000005</v>
      </c>
      <c r="E108" s="89"/>
      <c r="F108" s="52">
        <v>0</v>
      </c>
      <c r="G108" s="48">
        <f>SUM(G105:G107)</f>
        <v>5.56</v>
      </c>
      <c r="H108" s="89"/>
      <c r="I108" s="47">
        <v>0</v>
      </c>
      <c r="J108" s="48">
        <f>SUM(J105:J107)</f>
        <v>17.37</v>
      </c>
      <c r="K108" s="89"/>
      <c r="L108" s="52">
        <f>(L105*1)+(L106*1.1)+(L107*3.5)</f>
        <v>8.58</v>
      </c>
      <c r="M108" s="48">
        <f>SUM(M105:M107)</f>
        <v>58.63</v>
      </c>
      <c r="N108" s="89"/>
      <c r="O108" s="118" t="str">
        <f t="shared" si="37"/>
        <v xml:space="preserve"> </v>
      </c>
      <c r="P108" s="119">
        <f t="shared" si="38"/>
        <v>2.3753598157743236</v>
      </c>
      <c r="Q108" s="100">
        <f t="shared" si="39"/>
        <v>0</v>
      </c>
      <c r="R108" s="55"/>
      <c r="S108" s="28"/>
      <c r="T108" s="130" t="s">
        <v>32</v>
      </c>
      <c r="U108" s="47">
        <f>(U105*1)+(U106*1.1)+(U107*3.5)</f>
        <v>434.63000000000005</v>
      </c>
      <c r="V108" s="48">
        <f>SUM(V105:V107)</f>
        <v>2239.17</v>
      </c>
      <c r="W108" s="89"/>
      <c r="X108" s="52">
        <f>(X105*1)+(X106*1.1)+(X107*3.5)</f>
        <v>324.80000000000007</v>
      </c>
      <c r="Y108" s="48">
        <f>SUM(Y105:Y107)</f>
        <v>1348.48</v>
      </c>
      <c r="Z108" s="89"/>
      <c r="AA108" s="47">
        <f>(AA105*1)+(AA106*1.1)+(AA107*3.5)</f>
        <v>520.29</v>
      </c>
      <c r="AB108" s="48">
        <f>SUM(AB105:AB107)</f>
        <v>2468.6000000000004</v>
      </c>
      <c r="AC108" s="89"/>
      <c r="AD108" s="52">
        <f>(AD105*1)+(AD106*1.1)+(AD107*3.5)</f>
        <v>762.84</v>
      </c>
      <c r="AE108" s="48">
        <f>SUM(AE105:AE107)</f>
        <v>3833.8199999999997</v>
      </c>
      <c r="AF108" s="89"/>
      <c r="AG108" s="118">
        <f>IF(AA108=0,0,(AD108/AA108)-1)</f>
        <v>0.46618232139768212</v>
      </c>
      <c r="AH108" s="119">
        <f>IF(AB108=0,0,(AE108/AB108)-1)</f>
        <v>0.55303410840152267</v>
      </c>
      <c r="AI108" s="100"/>
    </row>
    <row r="109" spans="1:35" ht="12.75" customHeight="1" x14ac:dyDescent="0.25">
      <c r="A109" s="26" t="s">
        <v>6</v>
      </c>
      <c r="B109" s="128">
        <v>121010</v>
      </c>
      <c r="C109" s="43">
        <v>0</v>
      </c>
      <c r="D109" s="44" t="s">
        <v>36</v>
      </c>
      <c r="E109" s="87" t="s">
        <v>39</v>
      </c>
      <c r="F109" s="49">
        <v>0</v>
      </c>
      <c r="G109" s="44" t="s">
        <v>36</v>
      </c>
      <c r="H109" s="87" t="s">
        <v>39</v>
      </c>
      <c r="I109" s="43">
        <v>0</v>
      </c>
      <c r="J109" s="44" t="s">
        <v>36</v>
      </c>
      <c r="K109" s="87" t="s">
        <v>39</v>
      </c>
      <c r="L109" s="49">
        <v>0</v>
      </c>
      <c r="M109" s="44" t="s">
        <v>36</v>
      </c>
      <c r="N109" s="87" t="s">
        <v>39</v>
      </c>
      <c r="O109" s="120" t="str">
        <f t="shared" si="37"/>
        <v xml:space="preserve"> </v>
      </c>
      <c r="P109" s="121"/>
      <c r="Q109" s="101"/>
      <c r="R109" s="50"/>
      <c r="S109" s="26" t="str">
        <f>A109</f>
        <v>Spain</v>
      </c>
      <c r="T109" s="128">
        <v>121010</v>
      </c>
      <c r="U109" s="43">
        <v>0</v>
      </c>
      <c r="V109" s="44" t="s">
        <v>36</v>
      </c>
      <c r="W109" s="87" t="s">
        <v>39</v>
      </c>
      <c r="X109" s="49">
        <v>0</v>
      </c>
      <c r="Y109" s="44" t="s">
        <v>36</v>
      </c>
      <c r="Z109" s="87" t="s">
        <v>39</v>
      </c>
      <c r="AA109" s="43">
        <v>0</v>
      </c>
      <c r="AB109" s="44" t="s">
        <v>36</v>
      </c>
      <c r="AC109" s="87" t="s">
        <v>39</v>
      </c>
      <c r="AD109" s="49">
        <v>0</v>
      </c>
      <c r="AE109" s="44" t="s">
        <v>36</v>
      </c>
      <c r="AF109" s="87" t="s">
        <v>39</v>
      </c>
      <c r="AG109" s="120"/>
      <c r="AH109" s="121"/>
      <c r="AI109" s="101"/>
    </row>
    <row r="110" spans="1:35" ht="12.75" customHeight="1" x14ac:dyDescent="0.25">
      <c r="A110" s="27"/>
      <c r="B110" s="129">
        <v>121020</v>
      </c>
      <c r="C110" s="45">
        <v>0</v>
      </c>
      <c r="D110" s="46">
        <v>0.88</v>
      </c>
      <c r="E110" s="88"/>
      <c r="F110" s="51">
        <v>0</v>
      </c>
      <c r="G110" s="46">
        <v>0.34</v>
      </c>
      <c r="H110" s="88"/>
      <c r="I110" s="45">
        <v>3.2</v>
      </c>
      <c r="J110" s="46">
        <v>29.93</v>
      </c>
      <c r="K110" s="88">
        <v>9.3531249999999986</v>
      </c>
      <c r="L110" s="51">
        <v>5.3</v>
      </c>
      <c r="M110" s="46">
        <v>27.99</v>
      </c>
      <c r="N110" s="88">
        <v>5.2811320754716977</v>
      </c>
      <c r="O110" s="122">
        <f t="shared" si="37"/>
        <v>0.65624999999999978</v>
      </c>
      <c r="P110" s="123">
        <f t="shared" si="38"/>
        <v>-6.4817908453057127E-2</v>
      </c>
      <c r="Q110" s="102">
        <f t="shared" si="39"/>
        <v>-0.43536175604712879</v>
      </c>
      <c r="R110" s="50"/>
      <c r="S110" s="27"/>
      <c r="T110" s="129">
        <v>121020</v>
      </c>
      <c r="U110" s="45">
        <v>10</v>
      </c>
      <c r="V110" s="46">
        <v>156.47999999999999</v>
      </c>
      <c r="W110" s="88">
        <v>15.648</v>
      </c>
      <c r="X110" s="51">
        <v>0</v>
      </c>
      <c r="Y110" s="46" t="s">
        <v>36</v>
      </c>
      <c r="Z110" s="88" t="s">
        <v>39</v>
      </c>
      <c r="AA110" s="45">
        <v>0.2</v>
      </c>
      <c r="AB110" s="46">
        <v>2.38</v>
      </c>
      <c r="AC110" s="88">
        <v>11.899999999999999</v>
      </c>
      <c r="AD110" s="51">
        <v>1.4</v>
      </c>
      <c r="AE110" s="46">
        <v>18.239999999999998</v>
      </c>
      <c r="AF110" s="88">
        <v>13.028571428571428</v>
      </c>
      <c r="AG110" s="122">
        <f t="shared" ref="AG110:AG111" si="52">IF(AA110=0,0,(AD110/AA110)-1)</f>
        <v>5.9999999999999991</v>
      </c>
      <c r="AH110" s="123">
        <f t="shared" ref="AH110:AH111" si="53">IF(AB110=0,0,(AE110/AB110)-1)</f>
        <v>6.6638655462184868</v>
      </c>
      <c r="AI110" s="102">
        <f t="shared" ref="AI110:AI111" si="54">IF(AC110=0,0,(AF110/AC110)-1)</f>
        <v>9.4837935174069798E-2</v>
      </c>
    </row>
    <row r="111" spans="1:35" ht="12.75" customHeight="1" x14ac:dyDescent="0.25">
      <c r="A111" s="27"/>
      <c r="B111" s="129">
        <v>13021300</v>
      </c>
      <c r="C111" s="45">
        <v>5</v>
      </c>
      <c r="D111" s="46">
        <v>301.11</v>
      </c>
      <c r="E111" s="88">
        <v>60.222000000000001</v>
      </c>
      <c r="F111" s="51">
        <v>13.7</v>
      </c>
      <c r="G111" s="46">
        <v>459.78</v>
      </c>
      <c r="H111" s="88">
        <v>33.560583941605842</v>
      </c>
      <c r="I111" s="45">
        <v>8.6999999999999993</v>
      </c>
      <c r="J111" s="46">
        <v>283.74</v>
      </c>
      <c r="K111" s="88">
        <v>32.61379310344828</v>
      </c>
      <c r="L111" s="51">
        <v>23.5</v>
      </c>
      <c r="M111" s="46">
        <v>616.19000000000005</v>
      </c>
      <c r="N111" s="88">
        <v>26.220851063829791</v>
      </c>
      <c r="O111" s="122">
        <f t="shared" si="37"/>
        <v>1.7011494252873565</v>
      </c>
      <c r="P111" s="123">
        <f t="shared" si="38"/>
        <v>1.1716712483259322</v>
      </c>
      <c r="Q111" s="102">
        <f t="shared" si="39"/>
        <v>-0.1960195804069953</v>
      </c>
      <c r="R111" s="50"/>
      <c r="S111" s="27"/>
      <c r="T111" s="129">
        <v>13021300</v>
      </c>
      <c r="U111" s="45">
        <v>1.3</v>
      </c>
      <c r="V111" s="46">
        <v>20.85</v>
      </c>
      <c r="W111" s="88">
        <v>16.03846153846154</v>
      </c>
      <c r="X111" s="51">
        <v>4.4000000000000004</v>
      </c>
      <c r="Y111" s="46">
        <v>95.87</v>
      </c>
      <c r="Z111" s="88">
        <v>21.788636363636364</v>
      </c>
      <c r="AA111" s="45">
        <v>12.6</v>
      </c>
      <c r="AB111" s="46">
        <v>539.9</v>
      </c>
      <c r="AC111" s="88">
        <v>42.849206349206348</v>
      </c>
      <c r="AD111" s="51">
        <v>24.4</v>
      </c>
      <c r="AE111" s="46">
        <v>1355.02</v>
      </c>
      <c r="AF111" s="88">
        <v>55.533606557377048</v>
      </c>
      <c r="AG111" s="122">
        <f t="shared" si="52"/>
        <v>0.93650793650793651</v>
      </c>
      <c r="AH111" s="123">
        <f t="shared" si="53"/>
        <v>1.5097610668642343</v>
      </c>
      <c r="AI111" s="102">
        <f t="shared" si="54"/>
        <v>0.29602415747907163</v>
      </c>
    </row>
    <row r="112" spans="1:35" s="5" customFormat="1" ht="12.75" customHeight="1" thickBot="1" x14ac:dyDescent="0.3">
      <c r="A112" s="28"/>
      <c r="B112" s="130" t="s">
        <v>32</v>
      </c>
      <c r="C112" s="47">
        <f>(C109*1)+(C110*1.1)+(C111*3.5)</f>
        <v>17.5</v>
      </c>
      <c r="D112" s="48">
        <f>SUM(D109:D111)</f>
        <v>301.99</v>
      </c>
      <c r="E112" s="89"/>
      <c r="F112" s="52">
        <f>(F109*1)+(F110*1.1)+(F111*3.5)</f>
        <v>47.949999999999996</v>
      </c>
      <c r="G112" s="48">
        <f>SUM(G109:G111)</f>
        <v>460.11999999999995</v>
      </c>
      <c r="H112" s="89"/>
      <c r="I112" s="47">
        <f>(I109*1)+(I110*1.1)+(I111*3.5)</f>
        <v>33.97</v>
      </c>
      <c r="J112" s="48">
        <f>SUM(J109:J111)</f>
        <v>313.67</v>
      </c>
      <c r="K112" s="89"/>
      <c r="L112" s="52">
        <f>(L109*1)+(L110*1.1)+(L111*3.5)</f>
        <v>88.08</v>
      </c>
      <c r="M112" s="48">
        <f>SUM(M109:M111)</f>
        <v>644.18000000000006</v>
      </c>
      <c r="N112" s="89"/>
      <c r="O112" s="124">
        <f t="shared" si="37"/>
        <v>1.5928760671180453</v>
      </c>
      <c r="P112" s="125">
        <f t="shared" si="38"/>
        <v>1.0536869958873978</v>
      </c>
      <c r="Q112" s="103">
        <f t="shared" si="39"/>
        <v>0</v>
      </c>
      <c r="R112" s="53"/>
      <c r="S112" s="28"/>
      <c r="T112" s="130" t="s">
        <v>32</v>
      </c>
      <c r="U112" s="47">
        <f>(U109*1)+(U110*1.1)+(U111*3.5)</f>
        <v>15.55</v>
      </c>
      <c r="V112" s="48">
        <f>SUM(V109:V111)</f>
        <v>177.32999999999998</v>
      </c>
      <c r="W112" s="89"/>
      <c r="X112" s="52">
        <f>(X109*1)+(X110*1.1)+(X111*3.5)</f>
        <v>15.400000000000002</v>
      </c>
      <c r="Y112" s="48">
        <f>SUM(Y109:Y111)</f>
        <v>95.87</v>
      </c>
      <c r="Z112" s="89"/>
      <c r="AA112" s="47">
        <f>(AA109*1)+(AA110*1.1)+(AA111*3.5)</f>
        <v>44.32</v>
      </c>
      <c r="AB112" s="48">
        <f>SUM(AB109:AB111)</f>
        <v>542.28</v>
      </c>
      <c r="AC112" s="89"/>
      <c r="AD112" s="52">
        <f>(AD109*1)+(AD110*1.1)+(AD111*3.5)</f>
        <v>86.94</v>
      </c>
      <c r="AE112" s="48">
        <f>SUM(AE109:AE111)</f>
        <v>1373.26</v>
      </c>
      <c r="AF112" s="89"/>
      <c r="AG112" s="124">
        <f>IF(AA112=0,0,(AD112/AA112)-1)</f>
        <v>0.96164259927797824</v>
      </c>
      <c r="AH112" s="125">
        <f>IF(AB112=0,0,(AE112/AB112)-1)</f>
        <v>1.5323817953824594</v>
      </c>
      <c r="AI112" s="103"/>
    </row>
    <row r="113" spans="1:35" ht="12.75" customHeight="1" x14ac:dyDescent="0.25">
      <c r="A113" s="29" t="s">
        <v>23</v>
      </c>
      <c r="B113" s="128">
        <v>121010</v>
      </c>
      <c r="C113" s="43">
        <v>0</v>
      </c>
      <c r="D113" s="44">
        <v>1.59</v>
      </c>
      <c r="E113" s="87"/>
      <c r="F113" s="49">
        <v>0</v>
      </c>
      <c r="G113" s="44">
        <v>0.48</v>
      </c>
      <c r="H113" s="87"/>
      <c r="I113" s="43">
        <v>0</v>
      </c>
      <c r="J113" s="44">
        <v>0.03</v>
      </c>
      <c r="K113" s="87"/>
      <c r="L113" s="49">
        <v>0</v>
      </c>
      <c r="M113" s="44">
        <v>1.21</v>
      </c>
      <c r="N113" s="87"/>
      <c r="O113" s="120" t="str">
        <f t="shared" si="37"/>
        <v xml:space="preserve"> </v>
      </c>
      <c r="P113" s="121">
        <f t="shared" si="38"/>
        <v>39.333333333333336</v>
      </c>
      <c r="Q113" s="101">
        <f t="shared" si="39"/>
        <v>0</v>
      </c>
      <c r="R113" s="50"/>
      <c r="S113" s="27" t="str">
        <f>A113</f>
        <v>Sweden</v>
      </c>
      <c r="T113" s="128">
        <v>121010</v>
      </c>
      <c r="U113" s="43">
        <v>0</v>
      </c>
      <c r="V113" s="44">
        <v>1.39</v>
      </c>
      <c r="W113" s="87"/>
      <c r="X113" s="49">
        <v>0</v>
      </c>
      <c r="Y113" s="44">
        <v>0</v>
      </c>
      <c r="Z113" s="87"/>
      <c r="AA113" s="43">
        <v>0</v>
      </c>
      <c r="AB113" s="44" t="s">
        <v>36</v>
      </c>
      <c r="AC113" s="87" t="s">
        <v>39</v>
      </c>
      <c r="AD113" s="49">
        <v>0</v>
      </c>
      <c r="AE113" s="44">
        <v>0.28999999999999998</v>
      </c>
      <c r="AF113" s="87"/>
      <c r="AG113" s="120" t="str">
        <f>IF(AA113=0," ",(AD113/AA113)-1)</f>
        <v xml:space="preserve"> </v>
      </c>
      <c r="AH113" s="121"/>
      <c r="AI113" s="101"/>
    </row>
    <row r="114" spans="1:35" ht="12.75" customHeight="1" x14ac:dyDescent="0.25">
      <c r="A114" s="29"/>
      <c r="B114" s="129">
        <v>121020</v>
      </c>
      <c r="C114" s="45">
        <v>1.5</v>
      </c>
      <c r="D114" s="46">
        <v>16.2</v>
      </c>
      <c r="E114" s="88">
        <v>10.799999999999999</v>
      </c>
      <c r="F114" s="51">
        <v>1.9</v>
      </c>
      <c r="G114" s="46">
        <v>29.63</v>
      </c>
      <c r="H114" s="88">
        <v>15.594736842105263</v>
      </c>
      <c r="I114" s="45">
        <v>0.1</v>
      </c>
      <c r="J114" s="46">
        <v>0.7</v>
      </c>
      <c r="K114" s="88">
        <v>6.9999999999999991</v>
      </c>
      <c r="L114" s="51">
        <v>3.4</v>
      </c>
      <c r="M114" s="46">
        <v>44.71</v>
      </c>
      <c r="N114" s="88">
        <v>13.15</v>
      </c>
      <c r="O114" s="122">
        <f t="shared" si="37"/>
        <v>33</v>
      </c>
      <c r="P114" s="123">
        <f t="shared" si="38"/>
        <v>62.871428571428574</v>
      </c>
      <c r="Q114" s="102">
        <f t="shared" si="39"/>
        <v>0.87857142857142878</v>
      </c>
      <c r="R114" s="50"/>
      <c r="S114" s="27"/>
      <c r="T114" s="129">
        <v>121020</v>
      </c>
      <c r="U114" s="45">
        <v>0.2</v>
      </c>
      <c r="V114" s="46">
        <v>3.98</v>
      </c>
      <c r="W114" s="88">
        <v>19.899999999999999</v>
      </c>
      <c r="X114" s="51">
        <v>0.1</v>
      </c>
      <c r="Y114" s="46">
        <v>1.92</v>
      </c>
      <c r="Z114" s="88">
        <v>19.2</v>
      </c>
      <c r="AA114" s="45">
        <v>0.2</v>
      </c>
      <c r="AB114" s="46">
        <v>17.100000000000001</v>
      </c>
      <c r="AC114" s="88">
        <v>85.5</v>
      </c>
      <c r="AD114" s="51">
        <v>0.6</v>
      </c>
      <c r="AE114" s="46">
        <v>11.58</v>
      </c>
      <c r="AF114" s="88">
        <v>19.3</v>
      </c>
      <c r="AG114" s="122">
        <f t="shared" ref="AG114:AG115" si="55">IF(AA114=0,0,(AD114/AA114)-1)</f>
        <v>1.9999999999999996</v>
      </c>
      <c r="AH114" s="123">
        <f t="shared" ref="AH114:AH115" si="56">IF(AB114=0,0,(AE114/AB114)-1)</f>
        <v>-0.32280701754385965</v>
      </c>
      <c r="AI114" s="102">
        <f t="shared" ref="AI114:AI115" si="57">IF(AC114=0,0,(AF114/AC114)-1)</f>
        <v>-0.77426900584795322</v>
      </c>
    </row>
    <row r="115" spans="1:35" ht="12.75" customHeight="1" x14ac:dyDescent="0.25">
      <c r="A115" s="29"/>
      <c r="B115" s="129">
        <v>13021300</v>
      </c>
      <c r="C115" s="45">
        <v>0</v>
      </c>
      <c r="D115" s="46">
        <v>1.89</v>
      </c>
      <c r="E115" s="88"/>
      <c r="F115" s="51">
        <v>0</v>
      </c>
      <c r="G115" s="46">
        <v>1.69</v>
      </c>
      <c r="H115" s="88"/>
      <c r="I115" s="45">
        <v>0.1</v>
      </c>
      <c r="J115" s="46">
        <v>10.130000000000001</v>
      </c>
      <c r="K115" s="88">
        <v>101.3</v>
      </c>
      <c r="L115" s="51">
        <v>0</v>
      </c>
      <c r="M115" s="46">
        <v>0.74</v>
      </c>
      <c r="N115" s="88"/>
      <c r="O115" s="122">
        <f t="shared" si="37"/>
        <v>-1</v>
      </c>
      <c r="P115" s="123">
        <f t="shared" si="38"/>
        <v>-0.92694965449160904</v>
      </c>
      <c r="Q115" s="102">
        <f t="shared" si="39"/>
        <v>-1</v>
      </c>
      <c r="R115" s="50"/>
      <c r="S115" s="27"/>
      <c r="T115" s="129">
        <v>13021300</v>
      </c>
      <c r="U115" s="45">
        <v>0</v>
      </c>
      <c r="V115" s="46">
        <v>0</v>
      </c>
      <c r="W115" s="88" t="s">
        <v>39</v>
      </c>
      <c r="X115" s="51">
        <v>0</v>
      </c>
      <c r="Y115" s="46">
        <v>1.31</v>
      </c>
      <c r="Z115" s="88"/>
      <c r="AA115" s="45">
        <v>0</v>
      </c>
      <c r="AB115" s="46">
        <v>0.13</v>
      </c>
      <c r="AC115" s="88"/>
      <c r="AD115" s="51">
        <v>0</v>
      </c>
      <c r="AE115" s="46">
        <v>0.22</v>
      </c>
      <c r="AF115" s="88"/>
      <c r="AG115" s="122">
        <f t="shared" si="55"/>
        <v>0</v>
      </c>
      <c r="AH115" s="123">
        <f t="shared" si="56"/>
        <v>0.69230769230769229</v>
      </c>
      <c r="AI115" s="102">
        <f t="shared" si="57"/>
        <v>0</v>
      </c>
    </row>
    <row r="116" spans="1:35" s="5" customFormat="1" ht="12.75" customHeight="1" thickBot="1" x14ac:dyDescent="0.3">
      <c r="A116" s="28"/>
      <c r="B116" s="130" t="s">
        <v>32</v>
      </c>
      <c r="C116" s="47">
        <f>(C113*1)+(C114*1.1)+(C115*3.5)</f>
        <v>1.6500000000000001</v>
      </c>
      <c r="D116" s="48">
        <f>SUM(D113:D115)</f>
        <v>19.68</v>
      </c>
      <c r="E116" s="89"/>
      <c r="F116" s="52">
        <f>(F113*1)+(F114*1.1)+(F115*3.5)</f>
        <v>2.09</v>
      </c>
      <c r="G116" s="48">
        <f>SUM(G113:G115)</f>
        <v>31.8</v>
      </c>
      <c r="H116" s="89"/>
      <c r="I116" s="47">
        <f>(I113*1)+(I114*1.1)+(I115*3.5)</f>
        <v>0.46000000000000008</v>
      </c>
      <c r="J116" s="48">
        <f>SUM(J113:J115)</f>
        <v>10.860000000000001</v>
      </c>
      <c r="K116" s="89"/>
      <c r="L116" s="52">
        <f>(L113*1)+(L114*1.1)+(L115*3.5)</f>
        <v>3.74</v>
      </c>
      <c r="M116" s="48">
        <f>SUM(M113:M115)</f>
        <v>46.660000000000004</v>
      </c>
      <c r="N116" s="89"/>
      <c r="O116" s="124">
        <f t="shared" si="37"/>
        <v>7.1304347826086953</v>
      </c>
      <c r="P116" s="125">
        <f t="shared" si="38"/>
        <v>3.2965009208103133</v>
      </c>
      <c r="Q116" s="103">
        <f t="shared" si="39"/>
        <v>0</v>
      </c>
      <c r="R116" s="53"/>
      <c r="S116" s="28"/>
      <c r="T116" s="130" t="s">
        <v>32</v>
      </c>
      <c r="U116" s="47">
        <f>(U113*1)+(U114*1.1)+(U115*3.5)</f>
        <v>0.22000000000000003</v>
      </c>
      <c r="V116" s="48">
        <f>SUM(V113:V115)</f>
        <v>5.37</v>
      </c>
      <c r="W116" s="89"/>
      <c r="X116" s="52">
        <f>(X113*1)+(X114*1.1)+(X115*3.5)</f>
        <v>0.11000000000000001</v>
      </c>
      <c r="Y116" s="48">
        <f>SUM(Y113:Y115)</f>
        <v>3.23</v>
      </c>
      <c r="Z116" s="89"/>
      <c r="AA116" s="47">
        <f>(AA113*1)+(AA114*1.1)+(AA115*3.5)</f>
        <v>0.22000000000000003</v>
      </c>
      <c r="AB116" s="48">
        <f>SUM(AB113:AB115)</f>
        <v>17.23</v>
      </c>
      <c r="AC116" s="89"/>
      <c r="AD116" s="52">
        <f>(AD113*1)+(AD114*1.1)+(AD115*3.5)</f>
        <v>0.66</v>
      </c>
      <c r="AE116" s="48">
        <f>SUM(AE113:AE115)</f>
        <v>12.09</v>
      </c>
      <c r="AF116" s="89"/>
      <c r="AG116" s="124">
        <f>IF(AA116=0,0,(AD116/AA116)-1)</f>
        <v>1.9999999999999996</v>
      </c>
      <c r="AH116" s="125">
        <f>IF(AB116=0,0,(AE116/AB116)-1)</f>
        <v>-0.29831688914683696</v>
      </c>
      <c r="AI116" s="103"/>
    </row>
    <row r="117" spans="1:35" ht="12.75" customHeight="1" x14ac:dyDescent="0.25">
      <c r="A117" s="29" t="s">
        <v>24</v>
      </c>
      <c r="B117" s="128">
        <v>121010</v>
      </c>
      <c r="C117" s="43">
        <v>14.9</v>
      </c>
      <c r="D117" s="44">
        <v>134.85</v>
      </c>
      <c r="E117" s="87">
        <v>9.0503355704697981</v>
      </c>
      <c r="F117" s="49">
        <v>180.3</v>
      </c>
      <c r="G117" s="44">
        <v>1407.01</v>
      </c>
      <c r="H117" s="87">
        <v>7.8037160288408201</v>
      </c>
      <c r="I117" s="43">
        <v>361.8</v>
      </c>
      <c r="J117" s="44">
        <v>3000.24</v>
      </c>
      <c r="K117" s="87">
        <v>8.2925373134328346</v>
      </c>
      <c r="L117" s="49">
        <v>506.1</v>
      </c>
      <c r="M117" s="44">
        <v>4792.59</v>
      </c>
      <c r="N117" s="87">
        <v>9.4696502667457025</v>
      </c>
      <c r="O117" s="120">
        <f t="shared" si="37"/>
        <v>0.39883913764510792</v>
      </c>
      <c r="P117" s="121">
        <f t="shared" si="38"/>
        <v>0.59740220782337428</v>
      </c>
      <c r="Q117" s="101">
        <f t="shared" si="39"/>
        <v>0.14194846629222857</v>
      </c>
      <c r="R117" s="50"/>
      <c r="S117" s="27" t="str">
        <f>A117</f>
        <v>Utd. Kingdom</v>
      </c>
      <c r="T117" s="128">
        <v>121010</v>
      </c>
      <c r="U117" s="43">
        <v>155</v>
      </c>
      <c r="V117" s="44">
        <v>1406.02</v>
      </c>
      <c r="W117" s="87">
        <v>9.0710967741935491</v>
      </c>
      <c r="X117" s="49">
        <v>75.599999999999994</v>
      </c>
      <c r="Y117" s="44">
        <v>666.08</v>
      </c>
      <c r="Z117" s="87">
        <v>8.8105820105820118</v>
      </c>
      <c r="AA117" s="43">
        <v>156.4</v>
      </c>
      <c r="AB117" s="44">
        <v>1730.15</v>
      </c>
      <c r="AC117" s="87">
        <v>11.062340153452686</v>
      </c>
      <c r="AD117" s="49">
        <v>150.4</v>
      </c>
      <c r="AE117" s="44">
        <v>1178.74</v>
      </c>
      <c r="AF117" s="87">
        <v>7.8373670212765951</v>
      </c>
      <c r="AG117" s="120">
        <f>IF(AA117=0," ",(AD117/AA117)-1)</f>
        <v>-3.8363171355498715E-2</v>
      </c>
      <c r="AH117" s="121">
        <f>IF(AB117=0," ",(AE117/AB117)-1)</f>
        <v>-0.31870647053723666</v>
      </c>
      <c r="AI117" s="101"/>
    </row>
    <row r="118" spans="1:35" ht="12.75" customHeight="1" x14ac:dyDescent="0.25">
      <c r="A118" s="29"/>
      <c r="B118" s="129">
        <v>121020</v>
      </c>
      <c r="C118" s="45">
        <v>771.5</v>
      </c>
      <c r="D118" s="46">
        <v>5656.87</v>
      </c>
      <c r="E118" s="88">
        <v>7.332300712896954</v>
      </c>
      <c r="F118" s="51">
        <v>1270.4000000000001</v>
      </c>
      <c r="G118" s="46">
        <v>9613.4</v>
      </c>
      <c r="H118" s="88">
        <v>7.5672229219143565</v>
      </c>
      <c r="I118" s="45">
        <v>842.2</v>
      </c>
      <c r="J118" s="46">
        <v>5918.08</v>
      </c>
      <c r="K118" s="88">
        <v>7.0269294704345757</v>
      </c>
      <c r="L118" s="51">
        <v>918.4</v>
      </c>
      <c r="M118" s="46">
        <v>8390.36</v>
      </c>
      <c r="N118" s="88">
        <v>9.1358449477351922</v>
      </c>
      <c r="O118" s="122">
        <f t="shared" si="37"/>
        <v>9.0477321301353442E-2</v>
      </c>
      <c r="P118" s="123">
        <f t="shared" si="38"/>
        <v>0.41775035146534023</v>
      </c>
      <c r="Q118" s="102">
        <f t="shared" si="39"/>
        <v>0.30011906141562461</v>
      </c>
      <c r="R118" s="50"/>
      <c r="S118" s="27"/>
      <c r="T118" s="129">
        <v>121020</v>
      </c>
      <c r="U118" s="45">
        <v>678.9</v>
      </c>
      <c r="V118" s="46">
        <v>4203.87</v>
      </c>
      <c r="W118" s="88">
        <v>6.1921785240830758</v>
      </c>
      <c r="X118" s="51">
        <v>605.4</v>
      </c>
      <c r="Y118" s="46">
        <v>3847.69</v>
      </c>
      <c r="Z118" s="88">
        <v>6.3556161215725142</v>
      </c>
      <c r="AA118" s="45">
        <v>654.6</v>
      </c>
      <c r="AB118" s="46">
        <v>4582.68</v>
      </c>
      <c r="AC118" s="88">
        <v>7.0007332722273148</v>
      </c>
      <c r="AD118" s="51">
        <v>593</v>
      </c>
      <c r="AE118" s="46">
        <v>5347.52</v>
      </c>
      <c r="AF118" s="88">
        <v>9.0177403035413164</v>
      </c>
      <c r="AG118" s="122">
        <f t="shared" ref="AG118:AG119" si="58">IF(AA118=0,0,(AD118/AA118)-1)</f>
        <v>-9.4103269172013504E-2</v>
      </c>
      <c r="AH118" s="123">
        <f t="shared" ref="AH118:AH119" si="59">IF(AB118=0,0,(AE118/AB118)-1)</f>
        <v>0.16689797236551529</v>
      </c>
      <c r="AI118" s="102">
        <f t="shared" ref="AI118:AI119" si="60">IF(AC118=0,0,(AF118/AC118)-1)</f>
        <v>0.28811368079336663</v>
      </c>
    </row>
    <row r="119" spans="1:35" ht="12.75" customHeight="1" x14ac:dyDescent="0.25">
      <c r="A119" s="29"/>
      <c r="B119" s="129">
        <v>13021300</v>
      </c>
      <c r="C119" s="45">
        <v>761.4</v>
      </c>
      <c r="D119" s="46">
        <v>21923.97</v>
      </c>
      <c r="E119" s="88">
        <v>28.794286840031525</v>
      </c>
      <c r="F119" s="51">
        <v>451.1</v>
      </c>
      <c r="G119" s="46">
        <v>12240.12</v>
      </c>
      <c r="H119" s="88">
        <v>27.133939259587674</v>
      </c>
      <c r="I119" s="45">
        <v>651</v>
      </c>
      <c r="J119" s="46">
        <v>14234.62</v>
      </c>
      <c r="K119" s="88">
        <v>21.8657757296467</v>
      </c>
      <c r="L119" s="51">
        <v>686.3</v>
      </c>
      <c r="M119" s="46">
        <v>15548.53</v>
      </c>
      <c r="N119" s="88">
        <v>22.655587935305263</v>
      </c>
      <c r="O119" s="122">
        <f t="shared" si="37"/>
        <v>5.4224270353302462E-2</v>
      </c>
      <c r="P119" s="123">
        <f t="shared" si="38"/>
        <v>9.2303833892299236E-2</v>
      </c>
      <c r="Q119" s="102">
        <f t="shared" si="39"/>
        <v>3.6120932338462586E-2</v>
      </c>
      <c r="R119" s="50"/>
      <c r="S119" s="27"/>
      <c r="T119" s="129">
        <v>13021300</v>
      </c>
      <c r="U119" s="45">
        <v>866.8</v>
      </c>
      <c r="V119" s="46">
        <v>18223.25</v>
      </c>
      <c r="W119" s="88">
        <v>21.023592524227045</v>
      </c>
      <c r="X119" s="51">
        <v>852.5</v>
      </c>
      <c r="Y119" s="46">
        <v>19970.150000000001</v>
      </c>
      <c r="Z119" s="88">
        <v>23.425395894428153</v>
      </c>
      <c r="AA119" s="45">
        <v>819.4</v>
      </c>
      <c r="AB119" s="46">
        <v>17282.59</v>
      </c>
      <c r="AC119" s="88">
        <v>21.091762265072006</v>
      </c>
      <c r="AD119" s="51">
        <v>727.8</v>
      </c>
      <c r="AE119" s="46">
        <v>17561.12</v>
      </c>
      <c r="AF119" s="88">
        <v>24.129046441330036</v>
      </c>
      <c r="AG119" s="122">
        <f t="shared" si="58"/>
        <v>-0.11178911398584335</v>
      </c>
      <c r="AH119" s="123">
        <f t="shared" si="59"/>
        <v>1.6116218691758499E-2</v>
      </c>
      <c r="AI119" s="102">
        <f t="shared" si="60"/>
        <v>0.14400333827428824</v>
      </c>
    </row>
    <row r="120" spans="1:35" s="5" customFormat="1" ht="14.4" customHeight="1" thickBot="1" x14ac:dyDescent="0.3">
      <c r="A120" s="28"/>
      <c r="B120" s="130" t="s">
        <v>32</v>
      </c>
      <c r="C120" s="47">
        <f>(C117*1)+(C118*1.1)+(C119*3.5)</f>
        <v>3528.4500000000003</v>
      </c>
      <c r="D120" s="48">
        <f>SUM(D117:D119)</f>
        <v>27715.690000000002</v>
      </c>
      <c r="E120" s="89"/>
      <c r="F120" s="52">
        <f>(F117*1)+(F118*1.1)+(F119*3.5)</f>
        <v>3156.59</v>
      </c>
      <c r="G120" s="48">
        <f>SUM(G117:G119)</f>
        <v>23260.53</v>
      </c>
      <c r="H120" s="89"/>
      <c r="I120" s="47">
        <f>(I117*1)+(I118*1.1)+(I119*3.5)</f>
        <v>3566.7200000000003</v>
      </c>
      <c r="J120" s="48">
        <f>SUM(J117:J119)</f>
        <v>23152.940000000002</v>
      </c>
      <c r="K120" s="89"/>
      <c r="L120" s="52">
        <f>(L117*1)+(L118*1.1)+(L119*3.5)</f>
        <v>3918.39</v>
      </c>
      <c r="M120" s="48">
        <f>SUM(M117:M119)</f>
        <v>28731.480000000003</v>
      </c>
      <c r="N120" s="89"/>
      <c r="O120" s="126">
        <f t="shared" si="37"/>
        <v>9.8597591064058632E-2</v>
      </c>
      <c r="P120" s="127">
        <f t="shared" si="38"/>
        <v>0.24094305086092738</v>
      </c>
      <c r="Q120" s="103">
        <f t="shared" si="39"/>
        <v>0</v>
      </c>
      <c r="R120" s="53"/>
      <c r="S120" s="28"/>
      <c r="T120" s="130" t="s">
        <v>32</v>
      </c>
      <c r="U120" s="47">
        <f>(U117*1)+(U118*1.1)+(U119*3.5)</f>
        <v>3935.5899999999997</v>
      </c>
      <c r="V120" s="48">
        <f>SUM(V117:V119)</f>
        <v>23833.14</v>
      </c>
      <c r="W120" s="89"/>
      <c r="X120" s="52">
        <f>(X117*1)+(X118*1.1)+(X119*3.5)</f>
        <v>3725.29</v>
      </c>
      <c r="Y120" s="48">
        <f>SUM(Y117:Y119)</f>
        <v>24483.920000000002</v>
      </c>
      <c r="Z120" s="89"/>
      <c r="AA120" s="47">
        <f>(AA117*1)+(AA118*1.1)+(AA119*3.5)</f>
        <v>3744.36</v>
      </c>
      <c r="AB120" s="48">
        <f>SUM(AB117:AB119)</f>
        <v>23595.42</v>
      </c>
      <c r="AC120" s="89"/>
      <c r="AD120" s="52">
        <f>(AD117*1)+(AD118*1.1)+(AD119*3.5)</f>
        <v>3350</v>
      </c>
      <c r="AE120" s="48">
        <f>SUM(AE117:AE119)</f>
        <v>24087.379999999997</v>
      </c>
      <c r="AF120" s="89"/>
      <c r="AG120" s="126">
        <f>IF(AA120=0,0,(AD120/AA120)-1)</f>
        <v>-0.10532106955527787</v>
      </c>
      <c r="AH120" s="127">
        <f>IF(AB120=0,0,(AE120/AB120)-1)</f>
        <v>2.0849808988354424E-2</v>
      </c>
      <c r="AI120" s="103"/>
    </row>
    <row r="121" spans="1:35" s="11" customFormat="1" ht="18" customHeight="1" x14ac:dyDescent="0.3">
      <c r="A121" s="136" t="s">
        <v>41</v>
      </c>
      <c r="B121" s="30">
        <v>121010</v>
      </c>
      <c r="C121" s="34">
        <v>76.5</v>
      </c>
      <c r="D121" s="35">
        <v>554.9</v>
      </c>
      <c r="E121" s="94">
        <v>7.2535947712418301</v>
      </c>
      <c r="F121" s="36">
        <v>233.1</v>
      </c>
      <c r="G121" s="35">
        <v>1723.12</v>
      </c>
      <c r="H121" s="94">
        <v>7.3921921921921916</v>
      </c>
      <c r="I121" s="34">
        <v>421</v>
      </c>
      <c r="J121" s="35">
        <v>3413.09</v>
      </c>
      <c r="K121" s="94">
        <v>8.107102137767221</v>
      </c>
      <c r="L121" s="36">
        <v>506.6</v>
      </c>
      <c r="M121" s="35">
        <v>4803.99</v>
      </c>
      <c r="N121" s="94">
        <v>9.4828069482826685</v>
      </c>
      <c r="O121" s="104">
        <f t="shared" ref="O121:P124" si="61">IF(I121=0,0,(L121/I121)-1)</f>
        <v>0.20332541567695972</v>
      </c>
      <c r="P121" s="105">
        <f t="shared" si="61"/>
        <v>0.40751928604285248</v>
      </c>
      <c r="Q121" s="106">
        <f>IF(K121=0,0,(N121/K121)-1)</f>
        <v>0.16969131350975308</v>
      </c>
      <c r="R121" s="56"/>
      <c r="S121" s="136" t="str">
        <f>A121</f>
        <v>Total EU28</v>
      </c>
      <c r="T121" s="30">
        <v>121010</v>
      </c>
      <c r="U121" s="34">
        <v>432.4</v>
      </c>
      <c r="V121" s="35">
        <v>2948.91</v>
      </c>
      <c r="W121" s="94">
        <f>IF(V121=""," ",V121/U121)</f>
        <v>6.8198658649398709</v>
      </c>
      <c r="X121" s="36">
        <v>298.60000000000002</v>
      </c>
      <c r="Y121" s="35">
        <v>1833.56</v>
      </c>
      <c r="Z121" s="94">
        <f>IF(Y121=""," ",Y121/X121)</f>
        <v>6.1405224380442061</v>
      </c>
      <c r="AA121" s="34">
        <v>441</v>
      </c>
      <c r="AB121" s="35">
        <v>3531.9</v>
      </c>
      <c r="AC121" s="94">
        <f>IF(AB121=""," ",AB121/AA121)</f>
        <v>8.0088435374149665</v>
      </c>
      <c r="AD121" s="36">
        <v>577.5</v>
      </c>
      <c r="AE121" s="35">
        <v>4860.1499999999996</v>
      </c>
      <c r="AF121" s="94">
        <f>IF(AE121=""," ",AE121/AD121)</f>
        <v>8.4158441558441552</v>
      </c>
      <c r="AG121" s="104">
        <f t="shared" ref="AG121:AG124" si="62">IF(AA121=0,0,(AD121/AA121)-1)</f>
        <v>0.30952380952380953</v>
      </c>
      <c r="AH121" s="105">
        <f t="shared" ref="AH121:AH124" si="63">IF(AB121=0,0,(AE121/AB121)-1)</f>
        <v>0.37607236897986906</v>
      </c>
      <c r="AI121" s="106">
        <f>IF(AC121=0,0,(AF121/AC121)-1)</f>
        <v>5.0818899948263718E-2</v>
      </c>
    </row>
    <row r="122" spans="1:35" s="11" customFormat="1" ht="18" customHeight="1" x14ac:dyDescent="0.3">
      <c r="A122" s="85"/>
      <c r="B122" s="31">
        <v>121020</v>
      </c>
      <c r="C122" s="37">
        <v>1788.6</v>
      </c>
      <c r="D122" s="38">
        <v>13904.71</v>
      </c>
      <c r="E122" s="95">
        <v>7.7740746952924074</v>
      </c>
      <c r="F122" s="39">
        <v>2134.1</v>
      </c>
      <c r="G122" s="38">
        <v>18916.349999999999</v>
      </c>
      <c r="H122" s="95">
        <v>8.8638536151070699</v>
      </c>
      <c r="I122" s="37">
        <v>1859.6</v>
      </c>
      <c r="J122" s="38">
        <v>16313.59</v>
      </c>
      <c r="K122" s="95">
        <v>8.7726338997633899</v>
      </c>
      <c r="L122" s="39">
        <v>1621.5</v>
      </c>
      <c r="M122" s="38">
        <v>16796.07</v>
      </c>
      <c r="N122" s="95">
        <v>10.358353376503237</v>
      </c>
      <c r="O122" s="107">
        <f t="shared" si="61"/>
        <v>-0.12803828780382875</v>
      </c>
      <c r="P122" s="108">
        <f t="shared" si="61"/>
        <v>2.9575341785591069E-2</v>
      </c>
      <c r="Q122" s="109">
        <f>IF(K122=0,0,(N122/K122)-1)</f>
        <v>0.18075751192382672</v>
      </c>
      <c r="R122" s="56"/>
      <c r="S122" s="85"/>
      <c r="T122" s="31">
        <v>121020</v>
      </c>
      <c r="U122" s="37">
        <v>15657.7</v>
      </c>
      <c r="V122" s="38">
        <v>114579.6</v>
      </c>
      <c r="W122" s="95">
        <f t="shared" ref="W122:W123" si="64">IF(V122=""," ",V122/U122)</f>
        <v>7.3177797505380742</v>
      </c>
      <c r="X122" s="39">
        <v>17545.900000000001</v>
      </c>
      <c r="Y122" s="38">
        <v>117640.16</v>
      </c>
      <c r="Z122" s="95">
        <f t="shared" ref="Z122:Z123" si="65">IF(Y122=""," ",Y122/X122)</f>
        <v>6.7047093623011644</v>
      </c>
      <c r="AA122" s="37">
        <v>17665.099999999999</v>
      </c>
      <c r="AB122" s="38">
        <v>121327.01</v>
      </c>
      <c r="AC122" s="95">
        <f t="shared" ref="AC122:AC123" si="66">IF(AB122=""," ",AB122/AA122)</f>
        <v>6.8681756684083304</v>
      </c>
      <c r="AD122" s="39">
        <v>17738.2</v>
      </c>
      <c r="AE122" s="38">
        <v>132788.45000000001</v>
      </c>
      <c r="AF122" s="95">
        <f t="shared" ref="AF122:AF123" si="67">IF(AE122=""," ",AE122/AD122)</f>
        <v>7.4860160557441002</v>
      </c>
      <c r="AG122" s="107">
        <f t="shared" si="62"/>
        <v>4.1381028128910646E-3</v>
      </c>
      <c r="AH122" s="108">
        <f t="shared" si="63"/>
        <v>9.4467340784216258E-2</v>
      </c>
      <c r="AI122" s="109">
        <f>IF(AC122=0,0,(AF122/AC122)-1)</f>
        <v>8.9956986711574816E-2</v>
      </c>
    </row>
    <row r="123" spans="1:35" s="11" customFormat="1" ht="18" customHeight="1" x14ac:dyDescent="0.3">
      <c r="A123" s="85"/>
      <c r="B123" s="31">
        <v>13021300</v>
      </c>
      <c r="C123" s="37">
        <v>1755.8</v>
      </c>
      <c r="D123" s="38">
        <v>50597.47</v>
      </c>
      <c r="E123" s="95">
        <v>28.817331131108329</v>
      </c>
      <c r="F123" s="39">
        <v>1405.1</v>
      </c>
      <c r="G123" s="38">
        <v>37623.589999999997</v>
      </c>
      <c r="H123" s="95">
        <v>26.776450074727776</v>
      </c>
      <c r="I123" s="37">
        <v>1556.9</v>
      </c>
      <c r="J123" s="38">
        <v>36669.519999999997</v>
      </c>
      <c r="K123" s="95">
        <v>23.552906416597082</v>
      </c>
      <c r="L123" s="39">
        <v>1174.0999999999999</v>
      </c>
      <c r="M123" s="38">
        <v>26759.67</v>
      </c>
      <c r="N123" s="95">
        <v>22.791644663997957</v>
      </c>
      <c r="O123" s="107">
        <f t="shared" si="61"/>
        <v>-0.24587320958314607</v>
      </c>
      <c r="P123" s="108">
        <f t="shared" si="61"/>
        <v>-0.27024760618628219</v>
      </c>
      <c r="Q123" s="109">
        <f>IF(K123=0,0,(N123/K123)-1)</f>
        <v>-3.232135088273802E-2</v>
      </c>
      <c r="R123" s="56"/>
      <c r="S123" s="85"/>
      <c r="T123" s="31">
        <v>13021300</v>
      </c>
      <c r="U123" s="37">
        <v>2389</v>
      </c>
      <c r="V123" s="38">
        <v>60178.41</v>
      </c>
      <c r="W123" s="95">
        <f t="shared" si="64"/>
        <v>25.18979070740896</v>
      </c>
      <c r="X123" s="39">
        <v>2391</v>
      </c>
      <c r="Y123" s="38">
        <v>57486.96</v>
      </c>
      <c r="Z123" s="95">
        <f t="shared" si="65"/>
        <v>24.043061480552069</v>
      </c>
      <c r="AA123" s="37">
        <v>2583.3000000000002</v>
      </c>
      <c r="AB123" s="38">
        <v>57077.8</v>
      </c>
      <c r="AC123" s="95">
        <f t="shared" si="66"/>
        <v>22.094917353772306</v>
      </c>
      <c r="AD123" s="39">
        <v>2411.6</v>
      </c>
      <c r="AE123" s="38">
        <v>59885.279999999999</v>
      </c>
      <c r="AF123" s="95">
        <f t="shared" si="67"/>
        <v>24.832177807264888</v>
      </c>
      <c r="AG123" s="107">
        <f t="shared" si="62"/>
        <v>-6.6465373746758094E-2</v>
      </c>
      <c r="AH123" s="108">
        <f t="shared" si="63"/>
        <v>4.9186899284835661E-2</v>
      </c>
      <c r="AI123" s="109">
        <f>IF(AC123=0,0,(AF123/AC123)-1)</f>
        <v>0.12388643096803631</v>
      </c>
    </row>
    <row r="124" spans="1:35" s="11" customFormat="1" ht="18" customHeight="1" thickBot="1" x14ac:dyDescent="0.35">
      <c r="A124" s="86"/>
      <c r="B124" s="32" t="s">
        <v>32</v>
      </c>
      <c r="C124" s="40">
        <v>8189.26</v>
      </c>
      <c r="D124" s="41">
        <v>65057.08</v>
      </c>
      <c r="E124" s="93"/>
      <c r="F124" s="42">
        <v>7498.4599999999991</v>
      </c>
      <c r="G124" s="41">
        <v>58263.06</v>
      </c>
      <c r="H124" s="93"/>
      <c r="I124" s="40">
        <v>7915.7100000000009</v>
      </c>
      <c r="J124" s="41">
        <v>56396.2</v>
      </c>
      <c r="K124" s="93"/>
      <c r="L124" s="42">
        <v>6399.5999999999995</v>
      </c>
      <c r="M124" s="41">
        <v>48359.729999999996</v>
      </c>
      <c r="N124" s="93"/>
      <c r="O124" s="110">
        <f t="shared" si="61"/>
        <v>-0.19153177668206656</v>
      </c>
      <c r="P124" s="111">
        <f t="shared" si="61"/>
        <v>-0.14250020391444818</v>
      </c>
      <c r="Q124" s="112"/>
      <c r="R124" s="56"/>
      <c r="S124" s="86"/>
      <c r="T124" s="32" t="s">
        <v>32</v>
      </c>
      <c r="U124" s="40">
        <f t="shared" ref="U124:AD124" si="68">(U121*1)+(U122*1.1)+(U123*3.5)</f>
        <v>26017.370000000003</v>
      </c>
      <c r="V124" s="41">
        <f>SUM(V121:V123)</f>
        <v>177706.92</v>
      </c>
      <c r="W124" s="96"/>
      <c r="X124" s="42">
        <f t="shared" si="68"/>
        <v>27967.59</v>
      </c>
      <c r="Y124" s="41">
        <f>SUM(Y121:Y123)</f>
        <v>176960.68</v>
      </c>
      <c r="Z124" s="96"/>
      <c r="AA124" s="40">
        <f t="shared" si="68"/>
        <v>28914.160000000003</v>
      </c>
      <c r="AB124" s="41">
        <f>SUM(AB121:AB123)</f>
        <v>181936.71</v>
      </c>
      <c r="AC124" s="96"/>
      <c r="AD124" s="42">
        <f t="shared" si="68"/>
        <v>28530.120000000003</v>
      </c>
      <c r="AE124" s="41">
        <f>SUM(AE121:AE123)</f>
        <v>197533.88</v>
      </c>
      <c r="AF124" s="96"/>
      <c r="AG124" s="110">
        <f t="shared" si="62"/>
        <v>-1.3282073558422591E-2</v>
      </c>
      <c r="AH124" s="111">
        <f t="shared" si="63"/>
        <v>8.5728548130830751E-2</v>
      </c>
      <c r="AI124" s="113"/>
    </row>
    <row r="125" spans="1:35" ht="6.75" customHeight="1" x14ac:dyDescent="0.25">
      <c r="A125" s="10"/>
    </row>
    <row r="126" spans="1:35" ht="16.5" customHeight="1" x14ac:dyDescent="0.25">
      <c r="A126" s="10"/>
      <c r="R126" s="3"/>
      <c r="S126" s="10"/>
    </row>
    <row r="127" spans="1:35" x14ac:dyDescent="0.25">
      <c r="A127" s="80" t="s">
        <v>34</v>
      </c>
      <c r="B127" s="17"/>
      <c r="C127" s="12"/>
      <c r="D127" s="12"/>
      <c r="R127" s="3"/>
      <c r="S127" s="80" t="str">
        <f>A127</f>
        <v xml:space="preserve">  equiv. cones : (volume 121010 x 1) + (volume 121020 x 1,1) +  (volume 13021300 x 3,5)</v>
      </c>
      <c r="T127" s="17"/>
      <c r="U127" s="12"/>
      <c r="V127" s="12"/>
    </row>
    <row r="128" spans="1:35" ht="6" customHeight="1" x14ac:dyDescent="0.25">
      <c r="B128" s="12"/>
      <c r="C128" s="12"/>
      <c r="D128" s="12"/>
      <c r="R128" s="3"/>
      <c r="T128" s="12"/>
      <c r="U128" s="12"/>
      <c r="V128" s="12"/>
    </row>
    <row r="129" spans="1:19" x14ac:dyDescent="0.25">
      <c r="A129" s="80" t="s">
        <v>45</v>
      </c>
      <c r="R129" s="3"/>
      <c r="S129" s="80" t="str">
        <f>A129</f>
        <v xml:space="preserve">  source: EUROSTAT , date 12/02/2015</v>
      </c>
    </row>
  </sheetData>
  <mergeCells count="12">
    <mergeCell ref="AG7:AI7"/>
    <mergeCell ref="C6:Q6"/>
    <mergeCell ref="U6:AI6"/>
    <mergeCell ref="C7:E7"/>
    <mergeCell ref="F7:H7"/>
    <mergeCell ref="I7:K7"/>
    <mergeCell ref="L7:N7"/>
    <mergeCell ref="O7:Q7"/>
    <mergeCell ref="U7:W7"/>
    <mergeCell ref="X7:Z7"/>
    <mergeCell ref="AA7:AC7"/>
    <mergeCell ref="AD7:AF7"/>
  </mergeCells>
  <phoneticPr fontId="1" type="noConversion"/>
  <pageMargins left="0.5" right="0.15748031496062992" top="0.21" bottom="0.15748031496062992" header="0.15748031496062992" footer="0.15748031496062992"/>
  <pageSetup paperSize="9" scale="53" orientation="portrait" r:id="rId1"/>
  <headerFooter alignWithMargins="0"/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horchna</dc:creator>
  <cp:lastModifiedBy>VANDERELST Daniel (AGRI)</cp:lastModifiedBy>
  <cp:lastPrinted>2015-02-12T11:35:26Z</cp:lastPrinted>
  <dcterms:created xsi:type="dcterms:W3CDTF">2009-10-21T15:40:28Z</dcterms:created>
  <dcterms:modified xsi:type="dcterms:W3CDTF">2015-02-12T15:57:58Z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-149392119</vt:i4>
  </property>
  <property fmtid="{D5CDD505-2E9C-101B-9397-08002B2CF9AE}" pid="3" name="_NewReviewCycle">
    <vt:lpwstr/>
  </property>
  <property fmtid="{D5CDD505-2E9C-101B-9397-08002B2CF9AE}" pid="4" name="_EmailSubject">
    <vt:lpwstr>Hops: Civil D. G.  18/02/2015  new working doc</vt:lpwstr>
  </property>
  <property fmtid="{D5CDD505-2E9C-101B-9397-08002B2CF9AE}" pid="5" name="_AuthorEmail">
    <vt:lpwstr>Daniel.Vanderelst@ec.europa.eu</vt:lpwstr>
  </property>
  <property fmtid="{D5CDD505-2E9C-101B-9397-08002B2CF9AE}" pid="6" name="_AuthorEmailDisplayName">
    <vt:lpwstr>VANDERELST Daniel (AGRI)</vt:lpwstr>
  </property>
</Properties>
</file>