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60" windowWidth="28155" windowHeight="12390" tabRatio="541"/>
  </bookViews>
  <sheets>
    <sheet name="Index" sheetId="11" r:id="rId1"/>
    <sheet name="Graph 1" sheetId="6" r:id="rId2"/>
    <sheet name="Graph 2" sheetId="16" r:id="rId3"/>
    <sheet name="Table 1 and Graph 3" sheetId="5" r:id="rId4"/>
    <sheet name="Table 2 and Graph 4" sheetId="17" r:id="rId5"/>
    <sheet name="Table 3 and Graph 5" sheetId="18" r:id="rId6"/>
    <sheet name="Table 4 and Graph 6" sheetId="19" r:id="rId7"/>
    <sheet name="Table 5 and Graph 7" sheetId="20" r:id="rId8"/>
  </sheets>
  <definedNames>
    <definedName name="_xlnm.Print_Area" localSheetId="0">Index!$A$1:$A$48</definedName>
  </definedNames>
  <calcPr calcId="145621"/>
</workbook>
</file>

<file path=xl/calcChain.xml><?xml version="1.0" encoding="utf-8"?>
<calcChain xmlns="http://schemas.openxmlformats.org/spreadsheetml/2006/main">
  <c r="D19" i="20" l="1"/>
  <c r="D18" i="20"/>
  <c r="D17" i="20"/>
  <c r="D16" i="20"/>
  <c r="C19" i="20"/>
  <c r="C18" i="20"/>
  <c r="C17" i="20"/>
  <c r="C16" i="20"/>
  <c r="B19" i="20"/>
  <c r="B18" i="20"/>
  <c r="B17" i="20"/>
  <c r="B16" i="20"/>
  <c r="D20" i="19"/>
  <c r="D19" i="19"/>
  <c r="D18" i="19"/>
  <c r="D17" i="19"/>
  <c r="C20" i="19"/>
  <c r="C19" i="19"/>
  <c r="C18" i="19"/>
  <c r="C17" i="19"/>
  <c r="B20" i="19"/>
  <c r="B19" i="19"/>
  <c r="B18" i="19"/>
  <c r="B17" i="19"/>
  <c r="D19" i="18"/>
  <c r="D18" i="18"/>
  <c r="D17" i="18"/>
  <c r="D16" i="18"/>
  <c r="C19" i="18"/>
  <c r="C18" i="18"/>
  <c r="C17" i="18"/>
  <c r="C16" i="18"/>
  <c r="B19" i="18"/>
  <c r="B18" i="18"/>
  <c r="B17" i="18"/>
  <c r="B16" i="18"/>
  <c r="D19" i="17"/>
  <c r="D18" i="17"/>
  <c r="D17" i="17"/>
  <c r="D16" i="17"/>
  <c r="C19" i="17"/>
  <c r="C18" i="17"/>
  <c r="C17" i="17"/>
  <c r="C16" i="17"/>
  <c r="B19" i="17"/>
  <c r="B18" i="17"/>
  <c r="B17" i="17"/>
  <c r="B16" i="17"/>
  <c r="D19" i="5"/>
  <c r="D18" i="5"/>
  <c r="D17" i="5"/>
  <c r="D16" i="5"/>
  <c r="C19" i="5"/>
  <c r="C18" i="5"/>
  <c r="C17" i="5"/>
  <c r="C16" i="5"/>
  <c r="B19" i="5"/>
  <c r="B18" i="5"/>
  <c r="B17" i="5"/>
  <c r="B16" i="5"/>
  <c r="O60" i="20" l="1"/>
  <c r="P60" i="20"/>
  <c r="Q60" i="20"/>
  <c r="R60" i="20"/>
  <c r="S60" i="20"/>
  <c r="T60" i="20"/>
  <c r="U60" i="20"/>
  <c r="V60" i="20"/>
  <c r="W60" i="20"/>
  <c r="X60" i="20"/>
  <c r="Y60" i="20"/>
  <c r="Z60" i="20"/>
  <c r="AA60" i="20"/>
  <c r="AB60" i="20"/>
  <c r="AC60" i="20"/>
  <c r="AD60" i="20"/>
  <c r="AE60" i="20"/>
  <c r="AF60" i="20"/>
  <c r="AG60" i="20"/>
  <c r="AH60" i="20"/>
  <c r="AI60" i="20"/>
  <c r="AJ60" i="20"/>
  <c r="AK60" i="20"/>
  <c r="AL60" i="20"/>
  <c r="AM60" i="20"/>
  <c r="AN60" i="20"/>
  <c r="N60" i="20"/>
  <c r="O67" i="17" l="1"/>
  <c r="P67" i="17"/>
  <c r="Q67" i="17"/>
  <c r="R67" i="17"/>
  <c r="S67" i="17"/>
  <c r="T67" i="17"/>
  <c r="U67" i="17"/>
  <c r="V67" i="17"/>
  <c r="W67" i="17"/>
  <c r="X67" i="17"/>
  <c r="Y67" i="17"/>
  <c r="Z67" i="17"/>
  <c r="AA67" i="17"/>
  <c r="AB67" i="17"/>
  <c r="AC67" i="17"/>
  <c r="AD67" i="17"/>
  <c r="AE67" i="17"/>
  <c r="AF67" i="17"/>
  <c r="AG67" i="17"/>
  <c r="AH67" i="17"/>
  <c r="AI67" i="17"/>
  <c r="AJ67" i="17"/>
  <c r="AK67" i="17"/>
  <c r="AL67" i="17"/>
  <c r="AM67" i="17"/>
  <c r="AN67" i="17"/>
  <c r="N67" i="17"/>
  <c r="G29" i="20"/>
  <c r="G21" i="20"/>
  <c r="G22" i="20"/>
  <c r="G23" i="20"/>
  <c r="G24" i="20"/>
  <c r="G20" i="20"/>
  <c r="E14" i="20"/>
  <c r="E13" i="20"/>
  <c r="F13" i="20"/>
  <c r="G13" i="20"/>
  <c r="F14" i="20"/>
  <c r="G14" i="20"/>
  <c r="E16" i="20"/>
  <c r="F16" i="20"/>
  <c r="G16" i="20"/>
  <c r="E17" i="20"/>
  <c r="F17" i="20"/>
  <c r="G17" i="20"/>
  <c r="E18" i="20"/>
  <c r="F18" i="20"/>
  <c r="G18" i="20"/>
  <c r="E19" i="20"/>
  <c r="F19" i="20"/>
  <c r="G19" i="20"/>
  <c r="E20" i="20"/>
  <c r="F20" i="20"/>
  <c r="E21" i="20"/>
  <c r="F21" i="20"/>
  <c r="E22" i="20"/>
  <c r="F22" i="20"/>
  <c r="E23" i="20"/>
  <c r="F23" i="20"/>
  <c r="E24" i="20"/>
  <c r="F24" i="20"/>
  <c r="E26" i="20"/>
  <c r="F26" i="20"/>
  <c r="G26" i="20"/>
  <c r="E27" i="20"/>
  <c r="F27" i="20"/>
  <c r="G27" i="20"/>
  <c r="E28" i="20"/>
  <c r="F28" i="20"/>
  <c r="G28" i="20"/>
  <c r="E29" i="20"/>
  <c r="F29" i="20"/>
  <c r="G12" i="20"/>
  <c r="F12" i="20"/>
  <c r="E12" i="20"/>
  <c r="B14" i="20"/>
  <c r="D13" i="20"/>
  <c r="C13" i="20"/>
  <c r="B13" i="20"/>
  <c r="C14" i="20"/>
  <c r="D14" i="20"/>
  <c r="B20" i="20"/>
  <c r="C20" i="20"/>
  <c r="D20" i="20"/>
  <c r="B21" i="20"/>
  <c r="C21" i="20"/>
  <c r="D21" i="20"/>
  <c r="B22" i="20"/>
  <c r="C22" i="20"/>
  <c r="D22" i="20"/>
  <c r="B23" i="20"/>
  <c r="C23" i="20"/>
  <c r="D23" i="20"/>
  <c r="B24" i="20"/>
  <c r="C24" i="20"/>
  <c r="D24" i="20"/>
  <c r="B26" i="20"/>
  <c r="C26" i="20"/>
  <c r="D26" i="20"/>
  <c r="B27" i="20"/>
  <c r="C27" i="20"/>
  <c r="D27" i="20"/>
  <c r="B28" i="20"/>
  <c r="C28" i="20"/>
  <c r="D28" i="20"/>
  <c r="B29" i="20"/>
  <c r="C29" i="20"/>
  <c r="D29" i="20"/>
  <c r="D12" i="20"/>
  <c r="C12" i="20"/>
  <c r="B12" i="20"/>
  <c r="F22" i="19"/>
  <c r="F23" i="19"/>
  <c r="F24" i="19"/>
  <c r="F25" i="19"/>
  <c r="F21" i="19"/>
  <c r="F13" i="19"/>
  <c r="F12" i="19"/>
  <c r="F14" i="19"/>
  <c r="E13" i="19"/>
  <c r="E14" i="19"/>
  <c r="E17" i="19"/>
  <c r="E18" i="19"/>
  <c r="E19" i="19"/>
  <c r="E20" i="19"/>
  <c r="E21" i="19"/>
  <c r="E22" i="19"/>
  <c r="E23" i="19"/>
  <c r="E24" i="19"/>
  <c r="E25" i="19"/>
  <c r="D13" i="19"/>
  <c r="C13" i="19"/>
  <c r="B13" i="19"/>
  <c r="B14" i="19"/>
  <c r="C14" i="19"/>
  <c r="D14" i="19"/>
  <c r="B15" i="19"/>
  <c r="C15" i="19"/>
  <c r="D15" i="19"/>
  <c r="B21" i="19"/>
  <c r="C21" i="19"/>
  <c r="D21" i="19"/>
  <c r="B22" i="19"/>
  <c r="C22" i="19"/>
  <c r="D22" i="19"/>
  <c r="B23" i="19"/>
  <c r="C23" i="19"/>
  <c r="D23" i="19"/>
  <c r="B24" i="19"/>
  <c r="C24" i="19"/>
  <c r="D24" i="19"/>
  <c r="B25" i="19"/>
  <c r="C25" i="19"/>
  <c r="D25" i="19"/>
  <c r="E12" i="18"/>
  <c r="F12" i="18"/>
  <c r="G12" i="18"/>
  <c r="E13" i="18"/>
  <c r="F13" i="18"/>
  <c r="G13" i="18"/>
  <c r="E16" i="18"/>
  <c r="F16" i="18"/>
  <c r="G16" i="18"/>
  <c r="E17" i="18"/>
  <c r="F17" i="18"/>
  <c r="G17" i="18"/>
  <c r="E18" i="18"/>
  <c r="F18" i="18"/>
  <c r="G18" i="18"/>
  <c r="E19" i="18"/>
  <c r="F19" i="18"/>
  <c r="G19" i="18"/>
  <c r="E20" i="18"/>
  <c r="F20" i="18"/>
  <c r="G20" i="18"/>
  <c r="E21" i="18"/>
  <c r="F21" i="18"/>
  <c r="G21" i="18"/>
  <c r="E22" i="18"/>
  <c r="F22" i="18"/>
  <c r="G22" i="18"/>
  <c r="E23" i="18"/>
  <c r="F23" i="18"/>
  <c r="G23" i="18"/>
  <c r="E24" i="18"/>
  <c r="F24" i="18"/>
  <c r="G24" i="18"/>
  <c r="G11" i="18"/>
  <c r="F11" i="18"/>
  <c r="E11" i="18"/>
  <c r="D12" i="18"/>
  <c r="C12" i="18"/>
  <c r="B12" i="18"/>
  <c r="B13" i="18"/>
  <c r="C13" i="18"/>
  <c r="D13" i="18"/>
  <c r="B14" i="18"/>
  <c r="C14" i="18"/>
  <c r="D14" i="18"/>
  <c r="B20" i="18"/>
  <c r="C20" i="18"/>
  <c r="D20" i="18"/>
  <c r="B21" i="18"/>
  <c r="C21" i="18"/>
  <c r="D21" i="18"/>
  <c r="B22" i="18"/>
  <c r="C22" i="18"/>
  <c r="D22" i="18"/>
  <c r="B23" i="18"/>
  <c r="C23" i="18"/>
  <c r="D23" i="18"/>
  <c r="B24" i="18"/>
  <c r="C24" i="18"/>
  <c r="D24" i="18"/>
  <c r="D11" i="18"/>
  <c r="C11" i="18"/>
  <c r="B11" i="18"/>
  <c r="E12" i="17"/>
  <c r="F12" i="17"/>
  <c r="G12" i="17"/>
  <c r="E13" i="17"/>
  <c r="F13" i="17"/>
  <c r="G13" i="17"/>
  <c r="E16" i="17"/>
  <c r="F16" i="17"/>
  <c r="G16" i="17"/>
  <c r="E17" i="17"/>
  <c r="F17" i="17"/>
  <c r="G17" i="17"/>
  <c r="E18" i="17"/>
  <c r="F18" i="17"/>
  <c r="G18" i="17"/>
  <c r="E19" i="17"/>
  <c r="F19" i="17"/>
  <c r="G19" i="17"/>
  <c r="E20" i="17"/>
  <c r="F20" i="17"/>
  <c r="G20" i="17"/>
  <c r="E21" i="17"/>
  <c r="F21" i="17"/>
  <c r="G21" i="17"/>
  <c r="E22" i="17"/>
  <c r="F22" i="17"/>
  <c r="G22" i="17"/>
  <c r="E23" i="17"/>
  <c r="F23" i="17"/>
  <c r="G23" i="17"/>
  <c r="E24" i="17"/>
  <c r="F24" i="17"/>
  <c r="G24" i="17"/>
  <c r="E26" i="17"/>
  <c r="F26" i="17"/>
  <c r="G26" i="17"/>
  <c r="E27" i="17"/>
  <c r="F27" i="17"/>
  <c r="G27" i="17"/>
  <c r="E28" i="17"/>
  <c r="F28" i="17"/>
  <c r="G28" i="17"/>
  <c r="E29" i="17"/>
  <c r="F29" i="17"/>
  <c r="G29" i="17"/>
  <c r="G11" i="17"/>
  <c r="F11" i="17"/>
  <c r="E11" i="17"/>
  <c r="D12" i="17"/>
  <c r="C12" i="17"/>
  <c r="B12" i="17"/>
  <c r="B13" i="17"/>
  <c r="C13" i="17"/>
  <c r="D13" i="17"/>
  <c r="B14" i="17"/>
  <c r="C14" i="17"/>
  <c r="D14" i="17"/>
  <c r="B20" i="17"/>
  <c r="C20" i="17"/>
  <c r="D20" i="17"/>
  <c r="B21" i="17"/>
  <c r="C21" i="17"/>
  <c r="D21" i="17"/>
  <c r="B22" i="17"/>
  <c r="C22" i="17"/>
  <c r="D22" i="17"/>
  <c r="B23" i="17"/>
  <c r="C23" i="17"/>
  <c r="D23" i="17"/>
  <c r="B24" i="17"/>
  <c r="C24" i="17"/>
  <c r="D24" i="17"/>
  <c r="B26" i="17"/>
  <c r="C26" i="17"/>
  <c r="D26" i="17"/>
  <c r="B27" i="17"/>
  <c r="C27" i="17"/>
  <c r="D27" i="17"/>
  <c r="B28" i="17"/>
  <c r="C28" i="17"/>
  <c r="D28" i="17"/>
  <c r="B29" i="17"/>
  <c r="C29" i="17"/>
  <c r="D29" i="17"/>
  <c r="D11" i="17"/>
  <c r="C11" i="17"/>
  <c r="B11" i="17"/>
  <c r="G12" i="5"/>
  <c r="G13" i="5"/>
  <c r="G16" i="5"/>
  <c r="G17" i="5"/>
  <c r="G18" i="5"/>
  <c r="G19" i="5"/>
  <c r="G20" i="5"/>
  <c r="G21" i="5"/>
  <c r="G22" i="5"/>
  <c r="G23" i="5"/>
  <c r="G24" i="5"/>
  <c r="G11" i="5"/>
  <c r="F12" i="5"/>
  <c r="F13" i="5"/>
  <c r="F16" i="5"/>
  <c r="F17" i="5"/>
  <c r="F18" i="5"/>
  <c r="F19" i="5"/>
  <c r="F20" i="5"/>
  <c r="F21" i="5"/>
  <c r="F22" i="5"/>
  <c r="F23" i="5"/>
  <c r="F24" i="5"/>
  <c r="F11" i="5"/>
  <c r="E12" i="5"/>
  <c r="E13" i="5"/>
  <c r="E16" i="5"/>
  <c r="E17" i="5"/>
  <c r="E18" i="5"/>
  <c r="E19" i="5"/>
  <c r="E20" i="5"/>
  <c r="E21" i="5"/>
  <c r="E22" i="5"/>
  <c r="E23" i="5"/>
  <c r="E24" i="5"/>
  <c r="E11" i="5"/>
  <c r="D12" i="5"/>
  <c r="C12" i="5"/>
  <c r="B12" i="5"/>
  <c r="B13" i="5"/>
  <c r="C13" i="5"/>
  <c r="D13" i="5"/>
  <c r="B14" i="5"/>
  <c r="C14" i="5"/>
  <c r="D14" i="5"/>
  <c r="B20" i="5"/>
  <c r="C20" i="5"/>
  <c r="D20" i="5"/>
  <c r="B21" i="5"/>
  <c r="C21" i="5"/>
  <c r="D21" i="5"/>
  <c r="B22" i="5"/>
  <c r="C22" i="5"/>
  <c r="D22" i="5"/>
  <c r="B23" i="5"/>
  <c r="C23" i="5"/>
  <c r="D23" i="5"/>
  <c r="B24" i="5"/>
  <c r="C24" i="5"/>
  <c r="D24" i="5"/>
  <c r="BU38" i="20" l="1"/>
  <c r="BM38" i="20" s="1"/>
  <c r="BU37" i="20"/>
  <c r="BM37" i="20" s="1"/>
  <c r="BV18" i="20"/>
  <c r="BU32" i="20"/>
  <c r="BM32" i="20" s="1"/>
  <c r="BV39" i="20"/>
  <c r="BU39" i="20"/>
  <c r="BM39" i="20" s="1"/>
  <c r="BN39" i="20" s="1"/>
  <c r="BV38" i="20"/>
  <c r="BV37" i="20"/>
  <c r="BV36" i="20"/>
  <c r="BU36" i="20"/>
  <c r="BM36" i="20" s="1"/>
  <c r="BN36" i="20" s="1"/>
  <c r="BV35" i="20"/>
  <c r="BU35" i="20"/>
  <c r="BM35" i="20" s="1"/>
  <c r="BN35" i="20" s="1"/>
  <c r="BV34" i="20"/>
  <c r="BU34" i="20"/>
  <c r="BM34" i="20" s="1"/>
  <c r="BN34" i="20" s="1"/>
  <c r="BV33" i="20"/>
  <c r="BU33" i="20"/>
  <c r="BM33" i="20" s="1"/>
  <c r="BN33" i="20" s="1"/>
  <c r="BV32" i="20"/>
  <c r="BV31" i="20"/>
  <c r="BU31" i="20"/>
  <c r="BM31" i="20" s="1"/>
  <c r="BV19" i="20"/>
  <c r="BU19" i="20"/>
  <c r="BM19" i="20" s="1"/>
  <c r="BU18" i="20"/>
  <c r="BM18" i="20" s="1"/>
  <c r="BN18" i="20" s="1"/>
  <c r="BV17" i="20"/>
  <c r="BU17" i="20"/>
  <c r="BM17" i="20" s="1"/>
  <c r="BN17" i="20" s="1"/>
  <c r="BV16" i="20"/>
  <c r="BU16" i="20"/>
  <c r="BM16" i="20" s="1"/>
  <c r="BN16" i="20" s="1"/>
  <c r="AP40" i="19"/>
  <c r="AH40" i="19" s="1"/>
  <c r="AP38" i="19"/>
  <c r="AH38" i="19" s="1"/>
  <c r="AP19" i="19"/>
  <c r="AH19" i="19" s="1"/>
  <c r="AP34" i="19"/>
  <c r="AH34" i="19" s="1"/>
  <c r="AP33" i="19"/>
  <c r="AH33" i="19" s="1"/>
  <c r="AP32" i="19"/>
  <c r="AH32" i="19" s="1"/>
  <c r="AP17" i="19"/>
  <c r="AH17" i="19" s="1"/>
  <c r="AP18" i="19"/>
  <c r="AH18" i="19" s="1"/>
  <c r="AP20" i="19"/>
  <c r="AH20" i="19" s="1"/>
  <c r="AP35" i="19"/>
  <c r="AH35" i="19" s="1"/>
  <c r="AP36" i="19"/>
  <c r="AH36" i="19" s="1"/>
  <c r="AP37" i="19"/>
  <c r="AH37" i="19" s="1"/>
  <c r="AP39" i="19"/>
  <c r="AH39" i="19" s="1"/>
  <c r="AQ33" i="19"/>
  <c r="AQ32" i="19"/>
  <c r="AQ17" i="19"/>
  <c r="AQ40" i="19"/>
  <c r="AQ39" i="19"/>
  <c r="AQ38" i="19"/>
  <c r="AQ37" i="19"/>
  <c r="AQ36" i="19"/>
  <c r="AQ35" i="19"/>
  <c r="AQ20" i="19"/>
  <c r="AQ19" i="19"/>
  <c r="AQ18" i="19"/>
  <c r="BN32" i="20" l="1"/>
  <c r="BN37" i="20"/>
  <c r="BN19" i="20"/>
  <c r="BN31" i="20"/>
  <c r="BN38" i="20"/>
  <c r="AI36" i="19"/>
  <c r="AI17" i="19"/>
  <c r="F17" i="19" s="1"/>
  <c r="AI40" i="19"/>
  <c r="AI39" i="19"/>
  <c r="AI20" i="19"/>
  <c r="F20" i="19" s="1"/>
  <c r="AI33" i="19"/>
  <c r="AI37" i="19"/>
  <c r="AI35" i="19"/>
  <c r="AI18" i="19"/>
  <c r="F18" i="19" s="1"/>
  <c r="AI32" i="19"/>
  <c r="AI38" i="19"/>
  <c r="AI19" i="19"/>
  <c r="F19" i="19" s="1"/>
  <c r="AQ34" i="19"/>
  <c r="AI34" i="19" s="1"/>
  <c r="BM29" i="18"/>
  <c r="BN29" i="18"/>
  <c r="BM29" i="17"/>
  <c r="BN29" i="17"/>
  <c r="BM29" i="5"/>
  <c r="BN29" i="5"/>
  <c r="B59" i="20" l="1"/>
  <c r="B60" i="20"/>
  <c r="C60" i="20"/>
  <c r="D60" i="20"/>
  <c r="D59" i="20"/>
  <c r="C59" i="20"/>
  <c r="D66" i="17" l="1"/>
  <c r="C66" i="17"/>
  <c r="B66" i="17"/>
  <c r="D67" i="17"/>
  <c r="C67" i="17"/>
  <c r="B67" i="17"/>
  <c r="AB58" i="5"/>
  <c r="AB60" i="5" s="1"/>
  <c r="N60" i="5"/>
  <c r="O60" i="5"/>
  <c r="P60" i="5"/>
  <c r="Q60" i="5"/>
  <c r="R60" i="5"/>
  <c r="S60" i="5"/>
  <c r="T60" i="5"/>
  <c r="U60" i="5"/>
  <c r="V60" i="5"/>
  <c r="W60" i="5"/>
  <c r="X60" i="5"/>
  <c r="Y60" i="5"/>
  <c r="Z60" i="5"/>
  <c r="AA60" i="5"/>
  <c r="N61" i="5"/>
  <c r="O61" i="5"/>
  <c r="P61" i="5"/>
  <c r="Q61" i="5"/>
  <c r="R61" i="5"/>
  <c r="S61" i="5"/>
  <c r="T61" i="5"/>
  <c r="U61" i="5"/>
  <c r="V61" i="5"/>
  <c r="W61" i="5"/>
  <c r="X61" i="5"/>
  <c r="Y61" i="5"/>
  <c r="Z61" i="5"/>
  <c r="AA61" i="5"/>
  <c r="AB61" i="5"/>
  <c r="BL29" i="20"/>
  <c r="BK29" i="20"/>
  <c r="BJ29" i="20"/>
  <c r="BI29" i="20"/>
  <c r="BH29" i="20"/>
  <c r="BG29" i="20"/>
  <c r="BF29" i="20"/>
  <c r="BE29" i="20"/>
  <c r="BD29" i="20"/>
  <c r="BC29" i="20"/>
  <c r="BB29" i="20"/>
  <c r="BA29" i="20"/>
  <c r="AZ29" i="20"/>
  <c r="AY29" i="20"/>
  <c r="AX29" i="20"/>
  <c r="AW29" i="20"/>
  <c r="AV29" i="20"/>
  <c r="AU29" i="20"/>
  <c r="AT29" i="20"/>
  <c r="AS29" i="20"/>
  <c r="AR29" i="20"/>
  <c r="AQ29" i="20"/>
  <c r="AP29" i="20"/>
  <c r="AO29" i="20"/>
  <c r="AN29" i="20"/>
  <c r="AM29" i="20"/>
  <c r="AL29" i="20"/>
  <c r="AK29" i="20"/>
  <c r="AJ29" i="20"/>
  <c r="AI29" i="20"/>
  <c r="AH29" i="20"/>
  <c r="AG29" i="20"/>
  <c r="AF29" i="20"/>
  <c r="AE29" i="20"/>
  <c r="AD29" i="20"/>
  <c r="AC29" i="20"/>
  <c r="AB29" i="20"/>
  <c r="AA29" i="20"/>
  <c r="Z29" i="20"/>
  <c r="Y29" i="20"/>
  <c r="X29" i="20"/>
  <c r="W29" i="20"/>
  <c r="V29" i="20"/>
  <c r="U29" i="20"/>
  <c r="T29" i="20"/>
  <c r="S29" i="20"/>
  <c r="R29" i="20"/>
  <c r="Q29" i="20"/>
  <c r="P29" i="20"/>
  <c r="O29" i="20"/>
  <c r="N29" i="20"/>
  <c r="BN28" i="20"/>
  <c r="BM28" i="20"/>
  <c r="BL28" i="20"/>
  <c r="BK28" i="20"/>
  <c r="BJ28" i="20"/>
  <c r="BI28" i="20"/>
  <c r="BH28" i="20"/>
  <c r="BG28" i="20"/>
  <c r="BF28" i="20"/>
  <c r="BE28" i="20"/>
  <c r="BD28" i="20"/>
  <c r="BC28" i="20"/>
  <c r="BB28" i="20"/>
  <c r="BA28" i="20"/>
  <c r="AZ28" i="20"/>
  <c r="AY28" i="20"/>
  <c r="AX28" i="20"/>
  <c r="AW28" i="20"/>
  <c r="AV28" i="20"/>
  <c r="AU28" i="20"/>
  <c r="AT28" i="20"/>
  <c r="AS28" i="20"/>
  <c r="AR28" i="20"/>
  <c r="AQ28" i="20"/>
  <c r="AP28" i="20"/>
  <c r="AO28" i="20"/>
  <c r="AN28" i="20"/>
  <c r="AM28" i="20"/>
  <c r="AL28" i="20"/>
  <c r="AK28" i="20"/>
  <c r="AJ28" i="20"/>
  <c r="AI28" i="20"/>
  <c r="AH28" i="20"/>
  <c r="AG28" i="20"/>
  <c r="AF28" i="20"/>
  <c r="AE28" i="20"/>
  <c r="AD28" i="20"/>
  <c r="AC28" i="20"/>
  <c r="AB28" i="20"/>
  <c r="AA28" i="20"/>
  <c r="Z28" i="20"/>
  <c r="Y28" i="20"/>
  <c r="X28" i="20"/>
  <c r="W28" i="20"/>
  <c r="V28" i="20"/>
  <c r="U28" i="20"/>
  <c r="T28" i="20"/>
  <c r="S28" i="20"/>
  <c r="R28" i="20"/>
  <c r="Q28" i="20"/>
  <c r="P28" i="20"/>
  <c r="O28" i="20"/>
  <c r="N28" i="20"/>
  <c r="BN27" i="20"/>
  <c r="BM27" i="20"/>
  <c r="BL27" i="20"/>
  <c r="BK27" i="20"/>
  <c r="BJ27" i="20"/>
  <c r="BI27" i="20"/>
  <c r="BH27" i="20"/>
  <c r="BG27" i="20"/>
  <c r="BF27" i="20"/>
  <c r="BE27" i="20"/>
  <c r="BD27" i="20"/>
  <c r="BC27" i="20"/>
  <c r="BB27" i="20"/>
  <c r="BA27" i="20"/>
  <c r="AZ27" i="20"/>
  <c r="AY27" i="20"/>
  <c r="AX27" i="20"/>
  <c r="AW27" i="20"/>
  <c r="AV27" i="20"/>
  <c r="AU27" i="20"/>
  <c r="AT27" i="20"/>
  <c r="AS27" i="20"/>
  <c r="AR27" i="20"/>
  <c r="AQ27" i="20"/>
  <c r="AP27" i="20"/>
  <c r="AO27" i="20"/>
  <c r="AN27" i="20"/>
  <c r="AM27" i="20"/>
  <c r="AL27" i="20"/>
  <c r="AK27" i="20"/>
  <c r="AJ27" i="20"/>
  <c r="AI27" i="20"/>
  <c r="AH27" i="20"/>
  <c r="AG27" i="20"/>
  <c r="AF27" i="20"/>
  <c r="AE27" i="20"/>
  <c r="AD27" i="20"/>
  <c r="AC27" i="20"/>
  <c r="AB27" i="20"/>
  <c r="AA27" i="20"/>
  <c r="Z27" i="20"/>
  <c r="Y27" i="20"/>
  <c r="X27" i="20"/>
  <c r="W27" i="20"/>
  <c r="V27" i="20"/>
  <c r="U27" i="20"/>
  <c r="T27" i="20"/>
  <c r="S27" i="20"/>
  <c r="R27" i="20"/>
  <c r="Q27" i="20"/>
  <c r="P27" i="20"/>
  <c r="O27" i="20"/>
  <c r="N27" i="20"/>
  <c r="D26" i="16"/>
  <c r="BN26" i="20"/>
  <c r="BM26" i="20"/>
  <c r="BL26" i="20"/>
  <c r="BK26" i="20"/>
  <c r="BJ26" i="20"/>
  <c r="BI26" i="20"/>
  <c r="BH26" i="20"/>
  <c r="BG26" i="20"/>
  <c r="BF26" i="20"/>
  <c r="BE26" i="20"/>
  <c r="BD26" i="20"/>
  <c r="BC26" i="20"/>
  <c r="BB26" i="20"/>
  <c r="BA26" i="20"/>
  <c r="AZ26" i="20"/>
  <c r="AY26" i="20"/>
  <c r="D25" i="16" s="1"/>
  <c r="AX26" i="20"/>
  <c r="AW26" i="20"/>
  <c r="AV26" i="20"/>
  <c r="AU26" i="20"/>
  <c r="AT26" i="20"/>
  <c r="AS26" i="20"/>
  <c r="AR26" i="20"/>
  <c r="AQ26" i="20"/>
  <c r="AP26" i="20"/>
  <c r="AO26" i="20"/>
  <c r="AN26" i="20"/>
  <c r="AM26" i="20"/>
  <c r="AL26" i="20"/>
  <c r="AK26" i="20"/>
  <c r="AJ26" i="20"/>
  <c r="AI26" i="20"/>
  <c r="AH26" i="20"/>
  <c r="AG26" i="20"/>
  <c r="AF26" i="20"/>
  <c r="AE26" i="20"/>
  <c r="AD26" i="20"/>
  <c r="AC26" i="20"/>
  <c r="AB26" i="20"/>
  <c r="AA26" i="20"/>
  <c r="Z26" i="20"/>
  <c r="Y26" i="20"/>
  <c r="X26" i="20"/>
  <c r="W26" i="20"/>
  <c r="V26" i="20"/>
  <c r="U26" i="20"/>
  <c r="T26" i="20"/>
  <c r="S26" i="20"/>
  <c r="R26" i="20"/>
  <c r="Q26" i="20"/>
  <c r="P26" i="20"/>
  <c r="O26" i="20"/>
  <c r="N26" i="20"/>
  <c r="AG30" i="19"/>
  <c r="AF30" i="19"/>
  <c r="AE30" i="19"/>
  <c r="AD30" i="19"/>
  <c r="AC30" i="19"/>
  <c r="AB30" i="19"/>
  <c r="AA30" i="19"/>
  <c r="Z30" i="19"/>
  <c r="Y30" i="19"/>
  <c r="X30" i="19"/>
  <c r="W30" i="19"/>
  <c r="V30" i="19"/>
  <c r="U30" i="19"/>
  <c r="T30" i="19"/>
  <c r="S30" i="19"/>
  <c r="C30" i="19" s="1"/>
  <c r="R30" i="19"/>
  <c r="Q30" i="19"/>
  <c r="P30" i="19"/>
  <c r="O30" i="19"/>
  <c r="N30" i="19"/>
  <c r="AI29" i="19"/>
  <c r="AH29" i="19"/>
  <c r="AG29" i="19"/>
  <c r="AF29" i="19"/>
  <c r="AE29" i="19"/>
  <c r="AD29" i="19"/>
  <c r="AC29" i="19"/>
  <c r="AB29" i="19"/>
  <c r="AA29" i="19"/>
  <c r="Z29" i="19"/>
  <c r="Y29" i="19"/>
  <c r="X29" i="19"/>
  <c r="W29" i="19"/>
  <c r="V29" i="19"/>
  <c r="U29" i="19"/>
  <c r="T29" i="19"/>
  <c r="S29" i="19"/>
  <c r="C29" i="19" s="1"/>
  <c r="R29" i="19"/>
  <c r="Q29" i="19"/>
  <c r="P29" i="19"/>
  <c r="O29" i="19"/>
  <c r="N29" i="19"/>
  <c r="AI28" i="19"/>
  <c r="AH28" i="19"/>
  <c r="AG28" i="19"/>
  <c r="AF28" i="19"/>
  <c r="AE28" i="19"/>
  <c r="AD28" i="19"/>
  <c r="AC28" i="19"/>
  <c r="AB28" i="19"/>
  <c r="AA28" i="19"/>
  <c r="Z28" i="19"/>
  <c r="Y28" i="19"/>
  <c r="X28" i="19"/>
  <c r="W28" i="19"/>
  <c r="V28" i="19"/>
  <c r="U28" i="19"/>
  <c r="T28" i="19"/>
  <c r="S28" i="19"/>
  <c r="C28" i="19" s="1"/>
  <c r="R28" i="19"/>
  <c r="Q28" i="19"/>
  <c r="P28" i="19"/>
  <c r="O28" i="19"/>
  <c r="N28" i="19"/>
  <c r="AI27" i="19"/>
  <c r="AH27" i="19"/>
  <c r="AG27" i="19"/>
  <c r="AF27" i="19"/>
  <c r="AE27" i="19"/>
  <c r="AD27" i="19"/>
  <c r="AC27" i="19"/>
  <c r="AB27" i="19"/>
  <c r="AA27" i="19"/>
  <c r="Z27" i="19"/>
  <c r="Y27" i="19"/>
  <c r="X27" i="19"/>
  <c r="W27" i="19"/>
  <c r="V27" i="19"/>
  <c r="U27" i="19"/>
  <c r="T27" i="19"/>
  <c r="S27" i="19"/>
  <c r="C27" i="19" s="1"/>
  <c r="R27" i="19"/>
  <c r="Q27" i="19"/>
  <c r="P27" i="19"/>
  <c r="O27" i="19"/>
  <c r="N27" i="19"/>
  <c r="E12" i="19"/>
  <c r="D12" i="19"/>
  <c r="C12" i="19"/>
  <c r="B12" i="19"/>
  <c r="BL29" i="18"/>
  <c r="BK29" i="18"/>
  <c r="BJ29" i="18"/>
  <c r="BI29" i="18"/>
  <c r="BH29" i="18"/>
  <c r="BG29" i="18"/>
  <c r="BF29" i="18"/>
  <c r="BE29" i="18"/>
  <c r="BD29" i="18"/>
  <c r="BC29" i="18"/>
  <c r="BB29" i="18"/>
  <c r="BA29" i="18"/>
  <c r="AZ29" i="18"/>
  <c r="AY29" i="18"/>
  <c r="AX29" i="18"/>
  <c r="AW29" i="18"/>
  <c r="AV29" i="18"/>
  <c r="AU29" i="18"/>
  <c r="AT29" i="18"/>
  <c r="AS29" i="18"/>
  <c r="AR29" i="18"/>
  <c r="AQ29" i="18"/>
  <c r="AP29" i="18"/>
  <c r="AO29" i="18"/>
  <c r="AN29" i="18"/>
  <c r="AM29" i="18"/>
  <c r="AL29" i="18"/>
  <c r="B29" i="18" s="1"/>
  <c r="AK29" i="18"/>
  <c r="AJ29" i="18"/>
  <c r="AI29" i="18"/>
  <c r="AH29" i="18"/>
  <c r="AG29" i="18"/>
  <c r="AF29" i="18"/>
  <c r="AE29" i="18"/>
  <c r="AD29" i="18"/>
  <c r="AC29" i="18"/>
  <c r="AB29" i="18"/>
  <c r="AA29" i="18"/>
  <c r="Z29" i="18"/>
  <c r="Y29" i="18"/>
  <c r="X29" i="18"/>
  <c r="W29" i="18"/>
  <c r="V29" i="18"/>
  <c r="U29" i="18"/>
  <c r="T29" i="18"/>
  <c r="S29" i="18"/>
  <c r="R29" i="18"/>
  <c r="Q29" i="18"/>
  <c r="P29" i="18"/>
  <c r="O29" i="18"/>
  <c r="N29" i="18"/>
  <c r="BN28" i="18"/>
  <c r="BM28" i="18"/>
  <c r="BL28" i="18"/>
  <c r="BK28" i="18"/>
  <c r="BJ28" i="18"/>
  <c r="BI28" i="18"/>
  <c r="BH28" i="18"/>
  <c r="BG28" i="18"/>
  <c r="BF28" i="18"/>
  <c r="BE28" i="18"/>
  <c r="BD28" i="18"/>
  <c r="BC28" i="18"/>
  <c r="BB28" i="18"/>
  <c r="BA28" i="18"/>
  <c r="AZ28" i="18"/>
  <c r="AY28" i="18"/>
  <c r="AX28" i="18"/>
  <c r="AW28" i="18"/>
  <c r="AV28" i="18"/>
  <c r="AU28" i="18"/>
  <c r="AT28" i="18"/>
  <c r="AS28" i="18"/>
  <c r="AR28" i="18"/>
  <c r="AQ28" i="18"/>
  <c r="AP28" i="18"/>
  <c r="AO28" i="18"/>
  <c r="AN28" i="18"/>
  <c r="AM28" i="18"/>
  <c r="AL28" i="18"/>
  <c r="B28" i="18" s="1"/>
  <c r="AK28" i="18"/>
  <c r="AJ28" i="18"/>
  <c r="AI28" i="18"/>
  <c r="AH28" i="18"/>
  <c r="AG28" i="18"/>
  <c r="AF28" i="18"/>
  <c r="AE28" i="18"/>
  <c r="AD28" i="18"/>
  <c r="AC28" i="18"/>
  <c r="AB28" i="18"/>
  <c r="AA28" i="18"/>
  <c r="Z28" i="18"/>
  <c r="Y28" i="18"/>
  <c r="X28" i="18"/>
  <c r="W28" i="18"/>
  <c r="V28" i="18"/>
  <c r="U28" i="18"/>
  <c r="T28" i="18"/>
  <c r="S28" i="18"/>
  <c r="R28" i="18"/>
  <c r="Q28" i="18"/>
  <c r="P28" i="18"/>
  <c r="O28" i="18"/>
  <c r="N28" i="18"/>
  <c r="BN27" i="18"/>
  <c r="BM27" i="18"/>
  <c r="BL27" i="18"/>
  <c r="BK27" i="18"/>
  <c r="BJ27" i="18"/>
  <c r="BI27" i="18"/>
  <c r="BH27" i="18"/>
  <c r="BG27" i="18"/>
  <c r="BF27" i="18"/>
  <c r="BE27" i="18"/>
  <c r="BD27" i="18"/>
  <c r="BC27" i="18"/>
  <c r="BB27" i="18"/>
  <c r="BA27" i="18"/>
  <c r="AZ27" i="18"/>
  <c r="AY27" i="18"/>
  <c r="AX27" i="18"/>
  <c r="AW27" i="18"/>
  <c r="AV27" i="18"/>
  <c r="AU27" i="18"/>
  <c r="AT27" i="18"/>
  <c r="AS27" i="18"/>
  <c r="AR27" i="18"/>
  <c r="AQ27" i="18"/>
  <c r="AP27" i="18"/>
  <c r="AO27" i="18"/>
  <c r="AN27" i="18"/>
  <c r="AM27" i="18"/>
  <c r="AL27" i="18"/>
  <c r="B27" i="18" s="1"/>
  <c r="AK27" i="18"/>
  <c r="AJ27" i="18"/>
  <c r="AI27" i="18"/>
  <c r="AH27" i="18"/>
  <c r="AG27" i="18"/>
  <c r="AF27" i="18"/>
  <c r="AE27" i="18"/>
  <c r="AD27" i="18"/>
  <c r="AC27" i="18"/>
  <c r="AB27" i="18"/>
  <c r="AA27" i="18"/>
  <c r="Z27" i="18"/>
  <c r="Y27" i="18"/>
  <c r="X27" i="18"/>
  <c r="W27" i="18"/>
  <c r="V27" i="18"/>
  <c r="U27" i="18"/>
  <c r="T27" i="18"/>
  <c r="S27" i="18"/>
  <c r="R27" i="18"/>
  <c r="Q27" i="18"/>
  <c r="P27" i="18"/>
  <c r="O27" i="18"/>
  <c r="N27" i="18"/>
  <c r="BN26" i="18"/>
  <c r="BM26" i="18"/>
  <c r="BL26" i="18"/>
  <c r="BK26" i="18"/>
  <c r="BJ26" i="18"/>
  <c r="BI26" i="18"/>
  <c r="BH26" i="18"/>
  <c r="BG26" i="18"/>
  <c r="BF26" i="18"/>
  <c r="BE26" i="18"/>
  <c r="BD26" i="18"/>
  <c r="BC26" i="18"/>
  <c r="BB26" i="18"/>
  <c r="BA26" i="18"/>
  <c r="AZ26" i="18"/>
  <c r="AY26" i="18"/>
  <c r="AX26" i="18"/>
  <c r="AW26" i="18"/>
  <c r="AV26" i="18"/>
  <c r="AU26" i="18"/>
  <c r="AT26" i="18"/>
  <c r="AS26" i="18"/>
  <c r="AR26" i="18"/>
  <c r="AQ26" i="18"/>
  <c r="AP26" i="18"/>
  <c r="AO26" i="18"/>
  <c r="AN26" i="18"/>
  <c r="AM26" i="18"/>
  <c r="AL26" i="18"/>
  <c r="B26" i="18" s="1"/>
  <c r="AK26" i="18"/>
  <c r="AJ26" i="18"/>
  <c r="AI26" i="18"/>
  <c r="AH26" i="18"/>
  <c r="AG26" i="18"/>
  <c r="AF26" i="18"/>
  <c r="AE26" i="18"/>
  <c r="AD26" i="18"/>
  <c r="AC26" i="18"/>
  <c r="AB26" i="18"/>
  <c r="AA26" i="18"/>
  <c r="Z26" i="18"/>
  <c r="Y26" i="18"/>
  <c r="X26" i="18"/>
  <c r="W26" i="18"/>
  <c r="V26" i="18"/>
  <c r="U26" i="18"/>
  <c r="T26" i="18"/>
  <c r="S26" i="18"/>
  <c r="R26" i="18"/>
  <c r="Q26" i="18"/>
  <c r="P26" i="18"/>
  <c r="O26" i="18"/>
  <c r="N26" i="18"/>
  <c r="BL29" i="17"/>
  <c r="BK29" i="17"/>
  <c r="BJ29" i="17"/>
  <c r="BI29" i="17"/>
  <c r="BH29" i="17"/>
  <c r="BG29" i="17"/>
  <c r="BF29" i="17"/>
  <c r="BE29" i="17"/>
  <c r="BD29" i="17"/>
  <c r="BC29" i="17"/>
  <c r="BB29" i="17"/>
  <c r="BA29" i="17"/>
  <c r="AZ29" i="17"/>
  <c r="AY29" i="17"/>
  <c r="AX29" i="17"/>
  <c r="AW29" i="17"/>
  <c r="AV29" i="17"/>
  <c r="AU29" i="17"/>
  <c r="AT29" i="17"/>
  <c r="AS29" i="17"/>
  <c r="AR29" i="17"/>
  <c r="AQ29" i="17"/>
  <c r="AP29" i="17"/>
  <c r="AO29" i="17"/>
  <c r="AN29" i="17"/>
  <c r="AM29" i="17"/>
  <c r="AL29" i="17"/>
  <c r="AK29" i="17"/>
  <c r="AJ29" i="17"/>
  <c r="AI29" i="17"/>
  <c r="AH29" i="17"/>
  <c r="AG29" i="17"/>
  <c r="AF29" i="17"/>
  <c r="AE29" i="17"/>
  <c r="AD29" i="17"/>
  <c r="AC29" i="17"/>
  <c r="AB29" i="17"/>
  <c r="AA29" i="17"/>
  <c r="Z29" i="17"/>
  <c r="Y29" i="17"/>
  <c r="X29" i="17"/>
  <c r="W29" i="17"/>
  <c r="V29" i="17"/>
  <c r="U29" i="17"/>
  <c r="T29" i="17"/>
  <c r="S29" i="17"/>
  <c r="R29" i="17"/>
  <c r="Q29" i="17"/>
  <c r="P29" i="17"/>
  <c r="O29" i="17"/>
  <c r="N29" i="17"/>
  <c r="BN28" i="17"/>
  <c r="BM28" i="17"/>
  <c r="BL28" i="17"/>
  <c r="BK28" i="17"/>
  <c r="BJ28" i="17"/>
  <c r="BI28" i="17"/>
  <c r="BH28" i="17"/>
  <c r="BG28" i="17"/>
  <c r="BF28" i="17"/>
  <c r="BE28" i="17"/>
  <c r="BD28" i="17"/>
  <c r="BC28" i="17"/>
  <c r="BB28" i="17"/>
  <c r="BA28" i="17"/>
  <c r="AZ28" i="17"/>
  <c r="AY28" i="17"/>
  <c r="AX28" i="17"/>
  <c r="D15" i="16" s="1"/>
  <c r="AW28" i="17"/>
  <c r="AV28" i="17"/>
  <c r="AU28" i="17"/>
  <c r="AT28" i="17"/>
  <c r="AS28" i="17"/>
  <c r="AR28" i="17"/>
  <c r="AQ28" i="17"/>
  <c r="AP28" i="17"/>
  <c r="AO28" i="17"/>
  <c r="AN28" i="17"/>
  <c r="AM28" i="17"/>
  <c r="AL28" i="17"/>
  <c r="AK28" i="17"/>
  <c r="AJ28" i="17"/>
  <c r="AI28" i="17"/>
  <c r="AH28" i="17"/>
  <c r="AG28" i="17"/>
  <c r="AF28" i="17"/>
  <c r="AE28" i="17"/>
  <c r="AD28" i="17"/>
  <c r="AC28" i="17"/>
  <c r="AB28" i="17"/>
  <c r="AA28" i="17"/>
  <c r="Z28" i="17"/>
  <c r="Y28" i="17"/>
  <c r="X28" i="17"/>
  <c r="W28" i="17"/>
  <c r="V28" i="17"/>
  <c r="U28" i="17"/>
  <c r="T28" i="17"/>
  <c r="S28" i="17"/>
  <c r="R28" i="17"/>
  <c r="Q28" i="17"/>
  <c r="P28" i="17"/>
  <c r="O28" i="17"/>
  <c r="N28" i="17"/>
  <c r="BN27" i="17"/>
  <c r="BM27" i="17"/>
  <c r="BL27" i="17"/>
  <c r="BK27" i="17"/>
  <c r="BJ27" i="17"/>
  <c r="BI27" i="17"/>
  <c r="BH27" i="17"/>
  <c r="BG27" i="17"/>
  <c r="BF27" i="17"/>
  <c r="BE27" i="17"/>
  <c r="BD27" i="17"/>
  <c r="BC27" i="17"/>
  <c r="BB27" i="17"/>
  <c r="BA27" i="17"/>
  <c r="AZ27" i="17"/>
  <c r="AY27" i="17"/>
  <c r="AX27" i="17"/>
  <c r="AW27" i="17"/>
  <c r="AV27" i="17"/>
  <c r="AU27" i="17"/>
  <c r="AT27" i="17"/>
  <c r="AS27" i="17"/>
  <c r="AR27" i="17"/>
  <c r="AQ27" i="17"/>
  <c r="AP27" i="17"/>
  <c r="AO27" i="17"/>
  <c r="AN27" i="17"/>
  <c r="AM27" i="17"/>
  <c r="AL27" i="17"/>
  <c r="AK27" i="17"/>
  <c r="AJ27" i="17"/>
  <c r="AI27" i="17"/>
  <c r="AH27" i="17"/>
  <c r="AG27" i="17"/>
  <c r="AF27" i="17"/>
  <c r="AE27" i="17"/>
  <c r="AD27" i="17"/>
  <c r="AC27" i="17"/>
  <c r="AB27" i="17"/>
  <c r="AA27" i="17"/>
  <c r="Z27" i="17"/>
  <c r="Y27" i="17"/>
  <c r="X27" i="17"/>
  <c r="W27" i="17"/>
  <c r="V27" i="17"/>
  <c r="U27" i="17"/>
  <c r="T27" i="17"/>
  <c r="S27" i="17"/>
  <c r="R27" i="17"/>
  <c r="Q27" i="17"/>
  <c r="P27" i="17"/>
  <c r="O27" i="17"/>
  <c r="N27" i="17"/>
  <c r="D14" i="16"/>
  <c r="BN26" i="17"/>
  <c r="BM26" i="17"/>
  <c r="BL26" i="17"/>
  <c r="BK26" i="17"/>
  <c r="BJ26" i="17"/>
  <c r="BI26" i="17"/>
  <c r="BH26" i="17"/>
  <c r="BG26" i="17"/>
  <c r="BF26" i="17"/>
  <c r="BE26" i="17"/>
  <c r="BD26" i="17"/>
  <c r="BC26" i="17"/>
  <c r="BB26" i="17"/>
  <c r="BA26" i="17"/>
  <c r="AZ26" i="17"/>
  <c r="AY26" i="17"/>
  <c r="D13" i="16" s="1"/>
  <c r="AX26" i="17"/>
  <c r="AW26" i="17"/>
  <c r="AV26" i="17"/>
  <c r="AU26" i="17"/>
  <c r="AT26" i="17"/>
  <c r="AS26" i="17"/>
  <c r="AR26" i="17"/>
  <c r="AQ26" i="17"/>
  <c r="AP26" i="17"/>
  <c r="AO26" i="17"/>
  <c r="AN26" i="17"/>
  <c r="AM26" i="17"/>
  <c r="AL26" i="17"/>
  <c r="AK26" i="17"/>
  <c r="AJ26" i="17"/>
  <c r="AI26" i="17"/>
  <c r="AH26" i="17"/>
  <c r="AG26" i="17"/>
  <c r="AF26" i="17"/>
  <c r="AE26" i="17"/>
  <c r="AD26" i="17"/>
  <c r="AC26" i="17"/>
  <c r="AB26" i="17"/>
  <c r="AA26" i="17"/>
  <c r="Z26" i="17"/>
  <c r="Y26" i="17"/>
  <c r="X26" i="17"/>
  <c r="W26" i="17"/>
  <c r="V26" i="17"/>
  <c r="U26" i="17"/>
  <c r="T26" i="17"/>
  <c r="S26" i="17"/>
  <c r="R26" i="17"/>
  <c r="Q26" i="17"/>
  <c r="P26" i="17"/>
  <c r="O26" i="17"/>
  <c r="N26" i="17"/>
  <c r="D28" i="16" l="1"/>
  <c r="E27" i="19"/>
  <c r="D27" i="19"/>
  <c r="F27" i="19"/>
  <c r="E28" i="19"/>
  <c r="D28" i="19"/>
  <c r="F28" i="19"/>
  <c r="E29" i="19"/>
  <c r="D29" i="19"/>
  <c r="F29" i="19"/>
  <c r="E30" i="19"/>
  <c r="D30" i="19"/>
  <c r="F30" i="19"/>
  <c r="B27" i="19"/>
  <c r="B28" i="19"/>
  <c r="B29" i="19"/>
  <c r="B30" i="19"/>
  <c r="B62" i="19" s="1"/>
  <c r="E26" i="18"/>
  <c r="B58" i="18" s="1"/>
  <c r="C26" i="18"/>
  <c r="F26" i="18"/>
  <c r="C58" i="18" s="1"/>
  <c r="D26" i="18"/>
  <c r="G26" i="18"/>
  <c r="D58" i="18" s="1"/>
  <c r="E27" i="18"/>
  <c r="C27" i="18"/>
  <c r="F27" i="18"/>
  <c r="C59" i="18" s="1"/>
  <c r="D27" i="18"/>
  <c r="E18" i="16" s="1"/>
  <c r="G27" i="18"/>
  <c r="E28" i="18"/>
  <c r="B60" i="18" s="1"/>
  <c r="C28" i="18"/>
  <c r="F28" i="18"/>
  <c r="C60" i="18" s="1"/>
  <c r="D28" i="18"/>
  <c r="G28" i="18"/>
  <c r="D60" i="18" s="1"/>
  <c r="E29" i="18"/>
  <c r="C29" i="18"/>
  <c r="F29" i="18"/>
  <c r="C61" i="18" s="1"/>
  <c r="D29" i="18"/>
  <c r="E20" i="16" s="1"/>
  <c r="G29" i="18"/>
  <c r="D16" i="16"/>
  <c r="D27" i="16"/>
  <c r="C28" i="16"/>
  <c r="E28" i="16"/>
  <c r="C27" i="16"/>
  <c r="C26" i="16"/>
  <c r="E26" i="16"/>
  <c r="C25" i="16"/>
  <c r="E25" i="16"/>
  <c r="E27" i="16"/>
  <c r="D23" i="16"/>
  <c r="D24" i="16"/>
  <c r="D62" i="19"/>
  <c r="C59" i="19"/>
  <c r="C24" i="16"/>
  <c r="D17" i="16"/>
  <c r="E17" i="16"/>
  <c r="D19" i="16"/>
  <c r="E19" i="16"/>
  <c r="D59" i="18"/>
  <c r="B59" i="18"/>
  <c r="B61" i="18"/>
  <c r="D61" i="18"/>
  <c r="D18" i="16"/>
  <c r="C18" i="16"/>
  <c r="D20" i="16"/>
  <c r="C20" i="16"/>
  <c r="C17" i="16"/>
  <c r="C19" i="16"/>
  <c r="C13" i="16"/>
  <c r="E13" i="16"/>
  <c r="C14" i="16"/>
  <c r="E14" i="16"/>
  <c r="C15" i="16"/>
  <c r="E15" i="16"/>
  <c r="C16" i="16"/>
  <c r="E16" i="16"/>
  <c r="D11" i="5"/>
  <c r="C62" i="19" l="1"/>
  <c r="E24" i="16"/>
  <c r="C61" i="19"/>
  <c r="D21" i="16"/>
  <c r="B60" i="19"/>
  <c r="C22" i="16"/>
  <c r="D61" i="19"/>
  <c r="E23" i="16"/>
  <c r="C60" i="19"/>
  <c r="D22" i="16"/>
  <c r="D59" i="19"/>
  <c r="E21" i="16"/>
  <c r="D60" i="19"/>
  <c r="E22" i="16"/>
  <c r="B61" i="19"/>
  <c r="C23" i="16"/>
  <c r="B59" i="19"/>
  <c r="C21" i="16"/>
  <c r="C11" i="5"/>
  <c r="B11" i="5"/>
  <c r="Q29" i="5"/>
  <c r="R29" i="5"/>
  <c r="S29" i="5"/>
  <c r="T29" i="5"/>
  <c r="U29" i="5"/>
  <c r="V29" i="5"/>
  <c r="W29" i="5"/>
  <c r="X29" i="5"/>
  <c r="Y29" i="5"/>
  <c r="Z29" i="5"/>
  <c r="AA29" i="5"/>
  <c r="AB29" i="5"/>
  <c r="AC29" i="5"/>
  <c r="AD29" i="5"/>
  <c r="AE29" i="5"/>
  <c r="AF29" i="5"/>
  <c r="AG29" i="5"/>
  <c r="AH29" i="5"/>
  <c r="AI29" i="5"/>
  <c r="AJ29" i="5"/>
  <c r="AK29" i="5"/>
  <c r="AL29" i="5"/>
  <c r="AM29" i="5"/>
  <c r="AN29" i="5"/>
  <c r="AO29" i="5"/>
  <c r="AP29" i="5"/>
  <c r="AQ29" i="5"/>
  <c r="AR29" i="5"/>
  <c r="AS29" i="5"/>
  <c r="AT29" i="5"/>
  <c r="AU29" i="5"/>
  <c r="AV29" i="5"/>
  <c r="AW29" i="5"/>
  <c r="AX29" i="5"/>
  <c r="E29" i="5" s="1"/>
  <c r="AY29" i="5"/>
  <c r="AZ29" i="5"/>
  <c r="BA29" i="5"/>
  <c r="BB29" i="5"/>
  <c r="BC29" i="5"/>
  <c r="BD29" i="5"/>
  <c r="BE29" i="5"/>
  <c r="BF29" i="5"/>
  <c r="BG29" i="5"/>
  <c r="BH29" i="5"/>
  <c r="BI29" i="5"/>
  <c r="BJ29" i="5"/>
  <c r="BK29" i="5"/>
  <c r="BL29" i="5"/>
  <c r="O29" i="5"/>
  <c r="P29" i="5"/>
  <c r="N29" i="5"/>
  <c r="P28" i="5"/>
  <c r="Q28" i="5"/>
  <c r="R28" i="5"/>
  <c r="S28" i="5"/>
  <c r="T28" i="5"/>
  <c r="U28" i="5"/>
  <c r="V28" i="5"/>
  <c r="W28" i="5"/>
  <c r="X28" i="5"/>
  <c r="Y28" i="5"/>
  <c r="Z28" i="5"/>
  <c r="AA28" i="5"/>
  <c r="AB28" i="5"/>
  <c r="AC28" i="5"/>
  <c r="AD28" i="5"/>
  <c r="AE28" i="5"/>
  <c r="AF28" i="5"/>
  <c r="AG28" i="5"/>
  <c r="AH28" i="5"/>
  <c r="AI28" i="5"/>
  <c r="AJ28" i="5"/>
  <c r="AK28" i="5"/>
  <c r="AL28" i="5"/>
  <c r="AM28" i="5"/>
  <c r="AN28" i="5"/>
  <c r="AO28" i="5"/>
  <c r="AP28" i="5"/>
  <c r="AQ28" i="5"/>
  <c r="AR28" i="5"/>
  <c r="AS28" i="5"/>
  <c r="AT28" i="5"/>
  <c r="AU28" i="5"/>
  <c r="AV28" i="5"/>
  <c r="AW28" i="5"/>
  <c r="AX28" i="5"/>
  <c r="E28" i="5" s="1"/>
  <c r="AY28" i="5"/>
  <c r="AZ28" i="5"/>
  <c r="BA28" i="5"/>
  <c r="BB28" i="5"/>
  <c r="BC28" i="5"/>
  <c r="BD28" i="5"/>
  <c r="BE28" i="5"/>
  <c r="BF28" i="5"/>
  <c r="BG28" i="5"/>
  <c r="BH28" i="5"/>
  <c r="BI28" i="5"/>
  <c r="BJ28" i="5"/>
  <c r="F28" i="5" s="1"/>
  <c r="BK28" i="5"/>
  <c r="BL28" i="5"/>
  <c r="BM28" i="5"/>
  <c r="BN28" i="5"/>
  <c r="G28" i="5" s="1"/>
  <c r="O28" i="5"/>
  <c r="N28" i="5"/>
  <c r="Q27" i="5"/>
  <c r="R27" i="5"/>
  <c r="S27" i="5"/>
  <c r="T27" i="5"/>
  <c r="U27" i="5"/>
  <c r="V27" i="5"/>
  <c r="W27" i="5"/>
  <c r="X27" i="5"/>
  <c r="Y27" i="5"/>
  <c r="Z27" i="5"/>
  <c r="AA27" i="5"/>
  <c r="AB27" i="5"/>
  <c r="AC27" i="5"/>
  <c r="AD27" i="5"/>
  <c r="AE27" i="5"/>
  <c r="AF27" i="5"/>
  <c r="AG27" i="5"/>
  <c r="AH27" i="5"/>
  <c r="AI27" i="5"/>
  <c r="AJ27" i="5"/>
  <c r="AK27" i="5"/>
  <c r="AL27" i="5"/>
  <c r="AM27" i="5"/>
  <c r="AN27" i="5"/>
  <c r="AO27" i="5"/>
  <c r="AP27" i="5"/>
  <c r="AQ27" i="5"/>
  <c r="AR27" i="5"/>
  <c r="AS27" i="5"/>
  <c r="AT27" i="5"/>
  <c r="AU27" i="5"/>
  <c r="AV27" i="5"/>
  <c r="AW27" i="5"/>
  <c r="AX27" i="5"/>
  <c r="E27" i="5" s="1"/>
  <c r="AY27" i="5"/>
  <c r="AZ27" i="5"/>
  <c r="BA27" i="5"/>
  <c r="BB27" i="5"/>
  <c r="BC27" i="5"/>
  <c r="BD27" i="5"/>
  <c r="BE27" i="5"/>
  <c r="BF27" i="5"/>
  <c r="BG27" i="5"/>
  <c r="BH27" i="5"/>
  <c r="BI27" i="5"/>
  <c r="BJ27" i="5"/>
  <c r="F27" i="5" s="1"/>
  <c r="BK27" i="5"/>
  <c r="BL27" i="5"/>
  <c r="BM27" i="5"/>
  <c r="BN27" i="5"/>
  <c r="G27" i="5" s="1"/>
  <c r="P27" i="5"/>
  <c r="O27" i="5"/>
  <c r="N27" i="5"/>
  <c r="Q26" i="5"/>
  <c r="R26" i="5"/>
  <c r="S26" i="5"/>
  <c r="T26" i="5"/>
  <c r="U26" i="5"/>
  <c r="V26" i="5"/>
  <c r="W26" i="5"/>
  <c r="X26" i="5"/>
  <c r="Y26" i="5"/>
  <c r="Z26" i="5"/>
  <c r="AA26" i="5"/>
  <c r="AB26" i="5"/>
  <c r="AC26" i="5"/>
  <c r="AD26" i="5"/>
  <c r="AE26" i="5"/>
  <c r="AF26" i="5"/>
  <c r="AG26" i="5"/>
  <c r="AH26" i="5"/>
  <c r="AI26" i="5"/>
  <c r="AJ26" i="5"/>
  <c r="AK26" i="5"/>
  <c r="AL26" i="5"/>
  <c r="AM26" i="5"/>
  <c r="AN26" i="5"/>
  <c r="AO26" i="5"/>
  <c r="AP26" i="5"/>
  <c r="AQ26" i="5"/>
  <c r="AR26" i="5"/>
  <c r="AS26" i="5"/>
  <c r="AT26" i="5"/>
  <c r="AU26" i="5"/>
  <c r="AV26" i="5"/>
  <c r="AW26" i="5"/>
  <c r="AX26" i="5"/>
  <c r="E26" i="5" s="1"/>
  <c r="AY26" i="5"/>
  <c r="AZ26" i="5"/>
  <c r="BA26" i="5"/>
  <c r="BB26" i="5"/>
  <c r="BC26" i="5"/>
  <c r="BD26" i="5"/>
  <c r="BE26" i="5"/>
  <c r="BF26" i="5"/>
  <c r="BG26" i="5"/>
  <c r="BH26" i="5"/>
  <c r="BI26" i="5"/>
  <c r="BJ26" i="5"/>
  <c r="F26" i="5" s="1"/>
  <c r="BK26" i="5"/>
  <c r="BL26" i="5"/>
  <c r="BM26" i="5"/>
  <c r="BN26" i="5"/>
  <c r="G26" i="5" s="1"/>
  <c r="P26" i="5"/>
  <c r="O26" i="5"/>
  <c r="N26" i="5"/>
  <c r="F29" i="5" l="1"/>
  <c r="G29" i="5"/>
  <c r="D27" i="5"/>
  <c r="C27" i="5"/>
  <c r="B27" i="5"/>
  <c r="C10" i="16" s="1"/>
  <c r="D28" i="5"/>
  <c r="C28" i="5"/>
  <c r="B28" i="5"/>
  <c r="C11" i="16" s="1"/>
  <c r="D29" i="5"/>
  <c r="C29" i="5"/>
  <c r="B29" i="5"/>
  <c r="C12" i="16" s="1"/>
  <c r="D26" i="5"/>
  <c r="C26" i="5"/>
  <c r="B26" i="5"/>
  <c r="E9" i="16"/>
  <c r="E10" i="16"/>
  <c r="E11" i="16"/>
  <c r="E12" i="16"/>
  <c r="D9" i="16"/>
  <c r="C9" i="16"/>
  <c r="D10" i="16"/>
  <c r="D12" i="16"/>
  <c r="D11" i="16"/>
</calcChain>
</file>

<file path=xl/sharedStrings.xml><?xml version="1.0" encoding="utf-8"?>
<sst xmlns="http://schemas.openxmlformats.org/spreadsheetml/2006/main" count="1240" uniqueCount="171">
  <si>
    <t>1985-1997</t>
  </si>
  <si>
    <t>1997-2009</t>
  </si>
  <si>
    <t>Commodity</t>
  </si>
  <si>
    <t>Population</t>
  </si>
  <si>
    <t>Consumption</t>
  </si>
  <si>
    <t>Vegetable oils</t>
  </si>
  <si>
    <t>Meat</t>
  </si>
  <si>
    <t>Milk</t>
  </si>
  <si>
    <t>Cereals</t>
  </si>
  <si>
    <t>Veg. oils</t>
  </si>
  <si>
    <t>2009-2011</t>
  </si>
  <si>
    <t>World</t>
  </si>
  <si>
    <t>Dairy</t>
  </si>
  <si>
    <t>Total</t>
  </si>
  <si>
    <t>Indicator</t>
  </si>
  <si>
    <t>Region</t>
  </si>
  <si>
    <t>Average quantity</t>
  </si>
  <si>
    <t>-</t>
  </si>
  <si>
    <t>Country</t>
  </si>
  <si>
    <t>China</t>
  </si>
  <si>
    <t>India</t>
  </si>
  <si>
    <t>Russia</t>
  </si>
  <si>
    <t>% of total</t>
  </si>
  <si>
    <t>Brazil</t>
  </si>
  <si>
    <t>Annual growth rates</t>
  </si>
  <si>
    <r>
      <t>Population</t>
    </r>
    <r>
      <rPr>
        <i/>
        <sz val="8"/>
        <rFont val="Verdana"/>
        <family val="2"/>
      </rPr>
      <t xml:space="preserve"> (million inhabitants)</t>
    </r>
  </si>
  <si>
    <r>
      <t>Income per capita</t>
    </r>
    <r>
      <rPr>
        <i/>
        <sz val="8"/>
        <rFont val="Verdana"/>
        <family val="2"/>
      </rPr>
      <t xml:space="preserve"> (USD/capita, constant 2005)</t>
    </r>
  </si>
  <si>
    <r>
      <t>Share of middle income households</t>
    </r>
    <r>
      <rPr>
        <i/>
        <sz val="8"/>
        <rFont val="Verdana"/>
        <family val="2"/>
      </rPr>
      <t xml:space="preserve"> (%)</t>
    </r>
    <r>
      <rPr>
        <sz val="8"/>
        <rFont val="Verdana"/>
        <family val="2"/>
      </rPr>
      <t>**</t>
    </r>
  </si>
  <si>
    <t>Dairy (milk)</t>
  </si>
  <si>
    <r>
      <t>Total food supply</t>
    </r>
    <r>
      <rPr>
        <i/>
        <sz val="8"/>
        <rFont val="Verdana"/>
        <family val="2"/>
      </rPr>
      <t xml:space="preserve"> (kcal/capita/day):</t>
    </r>
  </si>
  <si>
    <t>** Share of the national income possessed by the 60% middle income households.</t>
  </si>
  <si>
    <r>
      <t>Self-sufficiency</t>
    </r>
    <r>
      <rPr>
        <i/>
        <sz val="8"/>
        <rFont val="Verdana"/>
        <family val="2"/>
      </rPr>
      <t>***</t>
    </r>
  </si>
  <si>
    <t>1992-1997</t>
  </si>
  <si>
    <t>Sub-Saharan Africa</t>
  </si>
  <si>
    <t>Source:</t>
  </si>
  <si>
    <t>kcal/capita/day</t>
  </si>
  <si>
    <t>Unit</t>
  </si>
  <si>
    <t>Variable</t>
  </si>
  <si>
    <t>Cereals - Excluding beer*</t>
  </si>
  <si>
    <t>Domestic supply quantity</t>
  </si>
  <si>
    <t>* 'Cereals excluding beer' includes: Barley, Maize, Millet, Oats, Rice, Rye, Sorghum, Wheat and Other cereals.</t>
  </si>
  <si>
    <t>Sources:</t>
  </si>
  <si>
    <t>Calculated</t>
  </si>
  <si>
    <t>*** Computed as Production / Production + Imports - Exports; figures above 100 indicate self-sufficiency.</t>
  </si>
  <si>
    <t>Area</t>
  </si>
  <si>
    <t>Million inhabitants</t>
  </si>
  <si>
    <t>Vegetable Oils**</t>
  </si>
  <si>
    <t>Meat***</t>
  </si>
  <si>
    <t>Food supply</t>
  </si>
  <si>
    <t>Grand Total</t>
  </si>
  <si>
    <t>%</t>
  </si>
  <si>
    <t>GDP</t>
  </si>
  <si>
    <t>NY.GDP.MKTP.KD</t>
  </si>
  <si>
    <t>Million USD</t>
  </si>
  <si>
    <t>NY.ADJ.NNTY.PC.KD</t>
  </si>
  <si>
    <t>National income per capita</t>
  </si>
  <si>
    <r>
      <t>GDP</t>
    </r>
    <r>
      <rPr>
        <i/>
        <sz val="8"/>
        <rFont val="Verdana"/>
        <family val="2"/>
      </rPr>
      <t xml:space="preserve"> (billion USD, constant 2005)</t>
    </r>
  </si>
  <si>
    <t>GDP in constant prices</t>
  </si>
  <si>
    <t>Net national income per capita</t>
  </si>
  <si>
    <t>USD/capita</t>
  </si>
  <si>
    <t>own calculation</t>
  </si>
  <si>
    <t>Cereals (incl. rice)</t>
  </si>
  <si>
    <t>1000 tons</t>
  </si>
  <si>
    <t>Self-sufficiency ratio</t>
  </si>
  <si>
    <t>FAO definition = (Prod. * 100) / (Prod. + Imp. - Exp.)</t>
  </si>
  <si>
    <t>SI.DST.02ND.20 + SI.DST.03RD.20 + SI.DST.04TH.20</t>
  </si>
  <si>
    <t>GDP (constant 2005 US$) (WB, WDI)</t>
  </si>
  <si>
    <t>Adjusted net national income per capita (constant 2005 US$) (WB, WDI)</t>
  </si>
  <si>
    <t>Income share held by second 20% + third 20% + fourth 20% (WB, WDI)</t>
  </si>
  <si>
    <t>Milk excluding butter****</t>
  </si>
  <si>
    <t>Cereals - Excluding Beer*</t>
  </si>
  <si>
    <t>Milk - Excluding Butter****</t>
  </si>
  <si>
    <t>Income share held by middle class</t>
  </si>
  <si>
    <t>Production</t>
  </si>
  <si>
    <t>Imports</t>
  </si>
  <si>
    <t>Exports</t>
  </si>
  <si>
    <t>Import Quantity</t>
  </si>
  <si>
    <t>Export Quantity</t>
  </si>
  <si>
    <t>** 'Vegetable oils' includes: Coconut oil, Cottonseed oil, Groundnut oil, Maize Germ oil, Olive oil, Palm oil, Pamkernel oil, Rape and mustard oil, Ricebran oil, Sesameseed oil, Soyabean oil, Sunflowerseed oil and Other oils.</t>
  </si>
  <si>
    <t>*** 'Meat' includes: Bovine meat, Mutton and goat meat, Pigmeat, Poultry meat and Other meat.</t>
  </si>
  <si>
    <r>
      <t>Consumption</t>
    </r>
    <r>
      <rPr>
        <i/>
        <sz val="8"/>
        <rFont val="Verdana"/>
        <family val="2"/>
      </rPr>
      <t xml:space="preserve"> (million tonnes):</t>
    </r>
  </si>
  <si>
    <t>http://data.worldbank.org/data-catalog/world-development-indicators</t>
  </si>
  <si>
    <t>The World Bank - World Development Indicators</t>
  </si>
  <si>
    <t>http://faostat3.fao.org/download/FB/*/E</t>
  </si>
  <si>
    <t>FAO, Faostat - Food Balance, Food Supply</t>
  </si>
  <si>
    <t>http://faostat3.fao.org/download/O/*/E</t>
  </si>
  <si>
    <t>FAO, Faostat - Population, Annual Population</t>
  </si>
  <si>
    <t>OECD-FAO Agricultural Outlook 2014-2023</t>
  </si>
  <si>
    <t>http://stats.oecd.org/index.aspx?r=328451</t>
  </si>
  <si>
    <t>FAO, Faostat - Food Balance, Commodity Balances</t>
  </si>
  <si>
    <t>1985-1997*</t>
  </si>
  <si>
    <t>CPI (general)</t>
  </si>
  <si>
    <t>CPI (food)</t>
  </si>
  <si>
    <t>Consumer prices - all items</t>
  </si>
  <si>
    <t>Consumer prices - food</t>
  </si>
  <si>
    <t>OECD Statistics, Prices and Pruchasing Power Parities, Consumer prices indices (MEI)</t>
  </si>
  <si>
    <t>2000 = 100</t>
  </si>
  <si>
    <t>2010 = 100</t>
  </si>
  <si>
    <t>* 1992-1997 for Russia.</t>
  </si>
  <si>
    <t>Note: Self-sufficiency computed as Production / (Production + Imports - Exports); figures above 100 indicate self-sufficiency.</t>
  </si>
  <si>
    <t>Commodity in OECD database</t>
  </si>
  <si>
    <t>Variable in OECD database</t>
  </si>
  <si>
    <t>Data, tables and graphs</t>
  </si>
  <si>
    <t>Note: Consumer prices - all items for year 2014 is the average of the quaterly indexes.</t>
  </si>
  <si>
    <r>
      <t xml:space="preserve">EU Agricultural Markets </t>
    </r>
    <r>
      <rPr>
        <b/>
        <i/>
        <sz val="8"/>
        <rFont val="Verdana"/>
        <family val="2"/>
      </rPr>
      <t xml:space="preserve">Briefs      </t>
    </r>
    <r>
      <rPr>
        <b/>
        <sz val="8"/>
        <rFont val="Verdana"/>
        <family val="2"/>
      </rPr>
      <t xml:space="preserve">                                                                                                            No 7 / June 2015</t>
    </r>
  </si>
  <si>
    <t>Regional perspectives on food</t>
  </si>
  <si>
    <t>supply and demand</t>
  </si>
  <si>
    <t>2.   Country-specific strategic reactions to internal demand growth</t>
  </si>
  <si>
    <t>3.   China</t>
  </si>
  <si>
    <t>Table 1 - Demand indicators for China from 1985 onwards</t>
  </si>
  <si>
    <t>4.   India</t>
  </si>
  <si>
    <t>Table 2 - Demand indicators for India from 1985 onwards</t>
  </si>
  <si>
    <t>5.   Brazil</t>
  </si>
  <si>
    <t>Table 3 - Demand indicators for Brazil from 1985 onwards</t>
  </si>
  <si>
    <t>6.   Russia</t>
  </si>
  <si>
    <t>Table 4 - Demand indicators for Russia from 1992 onwards</t>
  </si>
  <si>
    <t>7.   Sub-Saharan Africa</t>
  </si>
  <si>
    <t>Table 5 - Demand indicators for Sub-Saharan Africa from 1985 onwards</t>
  </si>
  <si>
    <t>Sub-S. Africa</t>
  </si>
  <si>
    <t>Food supply per capita</t>
  </si>
  <si>
    <t>Variable in database</t>
  </si>
  <si>
    <t>Item in database</t>
  </si>
  <si>
    <t>See Table 3</t>
  </si>
  <si>
    <t>* 2009-2011 for Dairy (milk).</t>
  </si>
  <si>
    <t>Self-sufficiency**</t>
  </si>
  <si>
    <t>** Computed as Production / Production + Imports - Exports; figures above 100 indicate self-sufficiency.</t>
  </si>
  <si>
    <t>See Table 4</t>
  </si>
  <si>
    <t>European Union</t>
  </si>
  <si>
    <t>In EUR billion</t>
  </si>
  <si>
    <t>United States</t>
  </si>
  <si>
    <t>Avg. 2011-13</t>
  </si>
  <si>
    <t>DG for Agriculture and Rural Development, based on data from Eurostat-Comext and GTA</t>
  </si>
  <si>
    <t>http://ec.europa.eu/agriculture/trade-analysis/statistics/graphs/index_en.htm</t>
  </si>
  <si>
    <t>Graph 1 - Imports and exports of agricultural commodities for main trading blocks</t>
  </si>
  <si>
    <t>Graph 7 - Total food supply per capita in the World and Sub-Saharan Africa</t>
  </si>
  <si>
    <t>Graph 6 - Evolution of self-sufficiency in Russia, by commodity</t>
  </si>
  <si>
    <t>Graph 5 - Evolution of self-sufficiency in Brazil, by commodity</t>
  </si>
  <si>
    <t>Graph 4 - Total food supply per capita in the World and India</t>
  </si>
  <si>
    <t>Graph 3 - Food prices versus inflation in China</t>
  </si>
  <si>
    <t>Graph 2 - Evolution in degree of self-sufficiency for BRIC and Sub-Saharan Africa</t>
  </si>
  <si>
    <t>Graph 1 - Imports and exports of agricultural commodities for main trading blocks (average 2011-2013)</t>
  </si>
  <si>
    <t>Population, total (WB, WDI)</t>
  </si>
  <si>
    <t>SP.POP.TOTL</t>
  </si>
  <si>
    <t>Note: In the indicators using WB-World Development Indicators data, the aggregate 'Sub-Saharan Africa (developing only)' has been used. Sub-Saharan Africa aggregate using data from FAO databases has been calculated as 'Africa' minus 'Northern Africa' minus 'South Africa'.</t>
  </si>
  <si>
    <t>2011/12</t>
  </si>
  <si>
    <t>2012/13</t>
  </si>
  <si>
    <t>2013/14</t>
  </si>
  <si>
    <t>% change</t>
  </si>
  <si>
    <t>2013p</t>
  </si>
  <si>
    <t>2012-2011</t>
  </si>
  <si>
    <t>2013-2012</t>
  </si>
  <si>
    <t>Wheat + Coarse grains + Rice</t>
  </si>
  <si>
    <t>**** 'Milk excluding butter' includes: Milk - whole fresh (cow, buffalo, sheep, goat, camel), skimmed (cow, buffalo, sheep, goat), whole condensed, whole evaporated, skimmed evaporated, skimmed condensed, whole dried, skimmed dried, dry buttermilk, reconstituted; Cheese - whole cow milk, skimmed cow milk, buffalo milk, sheep milk, goat milk, processed; Yogurt - concentrated or not; Whey - condensed, dry, fresh (nutrient data only); Buttermilk - curdled, acidified milk; Casein; Ice cream and edible ice (nutrient data only).</t>
  </si>
  <si>
    <t>Beef and veal + Pigmeat + Poultry meat + Sheepmeat</t>
  </si>
  <si>
    <t>Item in OECD-FAO database</t>
  </si>
  <si>
    <t>Variable in OECD-FAO database</t>
  </si>
  <si>
    <t>Note: 2012 and 2013 data for Production, Consumption, Imports and Exports have been estimated by the European Commission, DG for Agriculture and Rural Development, on the basis of OECD-FAO data.</t>
  </si>
  <si>
    <t>2009-2013</t>
  </si>
  <si>
    <r>
      <t>Share of middle income households</t>
    </r>
    <r>
      <rPr>
        <i/>
        <sz val="8"/>
        <rFont val="Verdana"/>
        <family val="2"/>
      </rPr>
      <t xml:space="preserve"> (%)</t>
    </r>
    <r>
      <rPr>
        <sz val="8"/>
        <rFont val="Verdana"/>
        <family val="2"/>
      </rPr>
      <t>*</t>
    </r>
  </si>
  <si>
    <r>
      <t>Self-sufficiency</t>
    </r>
    <r>
      <rPr>
        <i/>
        <sz val="8"/>
        <rFont val="Verdana"/>
        <family val="2"/>
      </rPr>
      <t>**</t>
    </r>
  </si>
  <si>
    <t>* Share of the national income possessed by the 60% middle income households.</t>
  </si>
  <si>
    <t>Items in WB and FAO databases</t>
  </si>
  <si>
    <t>Variables in WB and FAO databases</t>
  </si>
  <si>
    <t>2009-2013*</t>
  </si>
  <si>
    <t>* 2009-2011 for Food supply (all) and Self-sufficiency for Dairy (milk); 2009-2012 for Income per capita; 2009-2012 for GDP.</t>
  </si>
  <si>
    <t>* 2009-2011 for Food supply (all) and Consumption and Self-sufficiency for Dairy (milk); Income per capita data starts in 1990.</t>
  </si>
  <si>
    <t>2009-2013**</t>
  </si>
  <si>
    <t>** 2009-2011 for Milk in Russia and Sub-Saharan Africa.</t>
  </si>
  <si>
    <t>Self-sufficiency*</t>
  </si>
  <si>
    <t>* Computed as Production / Production + Imports - Exports.</t>
  </si>
  <si>
    <t>Estimation based on OECD-FAO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</si>
</sst>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#,##0.0"/>
  </numFmts>
  <fonts count="21" x14ac:knownFonts="1">
    <font>
      <sz val="10"/>
      <color theme="1"/>
      <name val="Verdana"/>
      <family val="2"/>
    </font>
    <font>
      <sz val="10"/>
      <color theme="1"/>
      <name val="Verdana"/>
      <family val="2"/>
    </font>
    <font>
      <sz val="10"/>
      <color rgb="FFFF0000"/>
      <name val="Verdana"/>
      <family val="2"/>
    </font>
    <font>
      <sz val="10"/>
      <name val="Arial"/>
      <family val="2"/>
    </font>
    <font>
      <b/>
      <sz val="8"/>
      <color rgb="FF348321"/>
      <name val="Verdana"/>
      <family val="2"/>
    </font>
    <font>
      <sz val="8"/>
      <name val="Verdana"/>
      <family val="2"/>
    </font>
    <font>
      <i/>
      <sz val="8"/>
      <name val="Verdana"/>
      <family val="2"/>
    </font>
    <font>
      <b/>
      <sz val="8"/>
      <color theme="0"/>
      <name val="Verdana"/>
      <family val="2"/>
    </font>
    <font>
      <sz val="8"/>
      <color theme="1"/>
      <name val="Verdana"/>
      <family val="2"/>
    </font>
    <font>
      <b/>
      <sz val="8"/>
      <name val="Verdana"/>
      <family val="2"/>
    </font>
    <font>
      <b/>
      <sz val="8"/>
      <color theme="4" tint="-0.499984740745262"/>
      <name val="Verdana"/>
      <family val="2"/>
    </font>
    <font>
      <b/>
      <sz val="14"/>
      <color theme="0"/>
      <name val="Verdana"/>
      <family val="2"/>
    </font>
    <font>
      <u/>
      <sz val="10"/>
      <color theme="10"/>
      <name val="Verdana"/>
      <family val="2"/>
    </font>
    <font>
      <u/>
      <sz val="8"/>
      <color theme="10"/>
      <name val="Verdana"/>
      <family val="2"/>
    </font>
    <font>
      <b/>
      <i/>
      <sz val="8"/>
      <name val="Verdana"/>
      <family val="2"/>
    </font>
    <font>
      <b/>
      <sz val="20"/>
      <color theme="3"/>
      <name val="Verdana"/>
      <family val="2"/>
    </font>
    <font>
      <b/>
      <sz val="14"/>
      <color rgb="FF42A62A"/>
      <name val="Verdana"/>
      <family val="2"/>
    </font>
    <font>
      <b/>
      <sz val="10"/>
      <color rgb="FF0C467A"/>
      <name val="Verdana"/>
      <family val="2"/>
    </font>
    <font>
      <sz val="11"/>
      <color theme="1"/>
      <name val="Calibri"/>
      <family val="2"/>
      <scheme val="minor"/>
    </font>
    <font>
      <sz val="10"/>
      <name val="Verdana"/>
      <family val="2"/>
    </font>
    <font>
      <sz val="8"/>
      <color rgb="FFC0000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rgb="FFDDF5D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2A62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rgb="FF42A62A"/>
      </left>
      <right style="thin">
        <color rgb="FF42A62A"/>
      </right>
      <top style="thin">
        <color rgb="FF42A62A"/>
      </top>
      <bottom/>
      <diagonal/>
    </border>
    <border>
      <left style="thin">
        <color rgb="FF42A62A"/>
      </left>
      <right style="thin">
        <color rgb="FF42A62A"/>
      </right>
      <top style="thin">
        <color rgb="FF42A62A"/>
      </top>
      <bottom style="thin">
        <color rgb="FF42A62A"/>
      </bottom>
      <diagonal/>
    </border>
    <border>
      <left style="thin">
        <color rgb="FF42A62A"/>
      </left>
      <right style="thin">
        <color rgb="FF42A62A"/>
      </right>
      <top/>
      <bottom style="thin">
        <color rgb="FF42A62A"/>
      </bottom>
      <diagonal/>
    </border>
    <border>
      <left style="thin">
        <color rgb="FF42A62A"/>
      </left>
      <right style="thin">
        <color rgb="FF42A62A"/>
      </right>
      <top/>
      <bottom/>
      <diagonal/>
    </border>
    <border>
      <left style="thin">
        <color rgb="FF42A62A"/>
      </left>
      <right/>
      <top style="thin">
        <color rgb="FF42A62A"/>
      </top>
      <bottom style="thin">
        <color rgb="FF42A62A"/>
      </bottom>
      <diagonal/>
    </border>
    <border>
      <left/>
      <right/>
      <top style="thin">
        <color rgb="FF42A62A"/>
      </top>
      <bottom style="thin">
        <color rgb="FF42A62A"/>
      </bottom>
      <diagonal/>
    </border>
    <border>
      <left style="thin">
        <color rgb="FF42A62A"/>
      </left>
      <right/>
      <top style="thin">
        <color rgb="FF42A62A"/>
      </top>
      <bottom style="thin">
        <color theme="0"/>
      </bottom>
      <diagonal/>
    </border>
    <border>
      <left/>
      <right/>
      <top style="thin">
        <color rgb="FF42A62A"/>
      </top>
      <bottom style="thin">
        <color theme="0"/>
      </bottom>
      <diagonal/>
    </border>
    <border>
      <left/>
      <right style="thin">
        <color rgb="FF42A62A"/>
      </right>
      <top style="thin">
        <color rgb="FF42A62A"/>
      </top>
      <bottom style="thin">
        <color theme="0"/>
      </bottom>
      <diagonal/>
    </border>
    <border>
      <left style="thin">
        <color theme="0"/>
      </left>
      <right style="thin">
        <color rgb="FF42A62A"/>
      </right>
      <top style="thin">
        <color theme="0"/>
      </top>
      <bottom style="thin">
        <color rgb="FF42A62A"/>
      </bottom>
      <diagonal/>
    </border>
    <border>
      <left style="thin">
        <color rgb="FF42A62A"/>
      </left>
      <right style="thin">
        <color theme="0"/>
      </right>
      <top style="thin">
        <color rgb="FF42A62A"/>
      </top>
      <bottom/>
      <diagonal/>
    </border>
    <border>
      <left style="thin">
        <color rgb="FF42A62A"/>
      </left>
      <right style="thin">
        <color theme="0"/>
      </right>
      <top/>
      <bottom style="thin">
        <color theme="0"/>
      </bottom>
      <diagonal/>
    </border>
    <border>
      <left style="thin">
        <color rgb="FF42A62A"/>
      </left>
      <right style="thin">
        <color rgb="FF42A62A"/>
      </right>
      <top style="thin">
        <color theme="0"/>
      </top>
      <bottom style="thin">
        <color rgb="FF42A62A"/>
      </bottom>
      <diagonal/>
    </border>
    <border>
      <left/>
      <right/>
      <top style="thin">
        <color rgb="FF42A62A"/>
      </top>
      <bottom/>
      <diagonal/>
    </border>
    <border>
      <left/>
      <right style="thin">
        <color rgb="FF42A62A"/>
      </right>
      <top/>
      <bottom style="thin">
        <color rgb="FF42A62A"/>
      </bottom>
      <diagonal/>
    </border>
    <border>
      <left/>
      <right style="thin">
        <color theme="0"/>
      </right>
      <top style="thin">
        <color rgb="FF42A62A"/>
      </top>
      <bottom style="thin">
        <color theme="0"/>
      </bottom>
      <diagonal/>
    </border>
    <border>
      <left style="thin">
        <color theme="0"/>
      </left>
      <right/>
      <top style="thin">
        <color rgb="FF42A62A"/>
      </top>
      <bottom style="thin">
        <color theme="0"/>
      </bottom>
      <diagonal/>
    </border>
    <border>
      <left/>
      <right style="thin">
        <color rgb="FF42A62A"/>
      </right>
      <top style="thin">
        <color rgb="FF42A62A"/>
      </top>
      <bottom style="thin">
        <color rgb="FF42A62A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0" fontId="12" fillId="0" borderId="0" applyNumberFormat="0" applyFill="0" applyBorder="0" applyAlignment="0" applyProtection="0"/>
    <xf numFmtId="0" fontId="18" fillId="0" borderId="0"/>
  </cellStyleXfs>
  <cellXfs count="90">
    <xf numFmtId="0" fontId="0" fillId="0" borderId="0" xfId="0"/>
    <xf numFmtId="0" fontId="2" fillId="0" borderId="0" xfId="0" applyFont="1"/>
    <xf numFmtId="165" fontId="5" fillId="3" borderId="1" xfId="3" applyNumberFormat="1" applyFont="1" applyFill="1" applyBorder="1" applyAlignment="1">
      <alignment vertical="center"/>
    </xf>
    <xf numFmtId="165" fontId="5" fillId="3" borderId="3" xfId="3" applyNumberFormat="1" applyFont="1" applyFill="1" applyBorder="1" applyAlignment="1">
      <alignment vertical="center"/>
    </xf>
    <xf numFmtId="0" fontId="5" fillId="5" borderId="1" xfId="3" applyFont="1" applyFill="1" applyBorder="1" applyAlignment="1">
      <alignment horizontal="left" vertical="center"/>
    </xf>
    <xf numFmtId="0" fontId="5" fillId="5" borderId="4" xfId="3" applyFont="1" applyFill="1" applyBorder="1" applyAlignment="1">
      <alignment horizontal="left" vertical="center"/>
    </xf>
    <xf numFmtId="0" fontId="5" fillId="5" borderId="3" xfId="3" applyFont="1" applyFill="1" applyBorder="1" applyAlignment="1">
      <alignment horizontal="left" vertical="center"/>
    </xf>
    <xf numFmtId="0" fontId="8" fillId="0" borderId="0" xfId="0" applyFont="1"/>
    <xf numFmtId="0" fontId="4" fillId="2" borderId="10" xfId="0" applyFont="1" applyFill="1" applyBorder="1" applyAlignment="1">
      <alignment horizontal="center" vertical="center"/>
    </xf>
    <xf numFmtId="0" fontId="4" fillId="2" borderId="15" xfId="0" quotePrefix="1" applyFont="1" applyFill="1" applyBorder="1" applyAlignment="1">
      <alignment horizontal="center" vertical="center"/>
    </xf>
    <xf numFmtId="0" fontId="4" fillId="2" borderId="3" xfId="0" quotePrefix="1" applyFont="1" applyFill="1" applyBorder="1" applyAlignment="1">
      <alignment horizontal="center" vertical="center"/>
    </xf>
    <xf numFmtId="0" fontId="9" fillId="3" borderId="13" xfId="3" applyFont="1" applyFill="1" applyBorder="1" applyAlignment="1">
      <alignment horizontal="left" vertical="center"/>
    </xf>
    <xf numFmtId="0" fontId="9" fillId="3" borderId="2" xfId="3" applyFont="1" applyFill="1" applyBorder="1" applyAlignment="1">
      <alignment horizontal="left" vertical="center"/>
    </xf>
    <xf numFmtId="0" fontId="5" fillId="3" borderId="2" xfId="3" applyFont="1" applyFill="1" applyBorder="1" applyAlignment="1">
      <alignment horizontal="left" vertical="center" indent="1"/>
    </xf>
    <xf numFmtId="0" fontId="5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3" fontId="5" fillId="3" borderId="2" xfId="3" applyNumberFormat="1" applyFont="1" applyFill="1" applyBorder="1" applyAlignment="1">
      <alignment horizontal="right" vertical="center" indent="1"/>
    </xf>
    <xf numFmtId="164" fontId="5" fillId="3" borderId="2" xfId="1" applyNumberFormat="1" applyFont="1" applyFill="1" applyBorder="1" applyAlignment="1">
      <alignment horizontal="right" vertical="center" indent="2"/>
    </xf>
    <xf numFmtId="0" fontId="5" fillId="5" borderId="2" xfId="3" applyFont="1" applyFill="1" applyBorder="1" applyAlignment="1">
      <alignment horizontal="left" vertical="center"/>
    </xf>
    <xf numFmtId="0" fontId="10" fillId="0" borderId="0" xfId="2" applyFont="1" applyFill="1" applyBorder="1"/>
    <xf numFmtId="0" fontId="11" fillId="4" borderId="5" xfId="0" applyFont="1" applyFill="1" applyBorder="1" applyAlignment="1">
      <alignment horizontal="left" vertical="center"/>
    </xf>
    <xf numFmtId="0" fontId="11" fillId="4" borderId="6" xfId="0" applyFont="1" applyFill="1" applyBorder="1" applyAlignment="1">
      <alignment horizontal="left" vertical="center"/>
    </xf>
    <xf numFmtId="0" fontId="5" fillId="0" borderId="0" xfId="2" applyFont="1"/>
    <xf numFmtId="0" fontId="9" fillId="0" borderId="0" xfId="2" applyFont="1" applyFill="1" applyBorder="1" applyAlignment="1">
      <alignment vertical="center"/>
    </xf>
    <xf numFmtId="0" fontId="6" fillId="0" borderId="0" xfId="2" applyFont="1"/>
    <xf numFmtId="0" fontId="13" fillId="0" borderId="0" xfId="4" applyFont="1" applyFill="1" applyBorder="1" applyAlignment="1">
      <alignment vertical="center"/>
    </xf>
    <xf numFmtId="0" fontId="8" fillId="4" borderId="6" xfId="0" applyFont="1" applyFill="1" applyBorder="1"/>
    <xf numFmtId="0" fontId="0" fillId="4" borderId="6" xfId="0" applyFill="1" applyBorder="1"/>
    <xf numFmtId="0" fontId="5" fillId="0" borderId="14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/>
    <xf numFmtId="0" fontId="6" fillId="5" borderId="3" xfId="3" applyFont="1" applyFill="1" applyBorder="1" applyAlignment="1">
      <alignment horizontal="left" vertical="center"/>
    </xf>
    <xf numFmtId="165" fontId="5" fillId="3" borderId="2" xfId="3" applyNumberFormat="1" applyFont="1" applyFill="1" applyBorder="1" applyAlignment="1">
      <alignment vertical="center"/>
    </xf>
    <xf numFmtId="0" fontId="6" fillId="5" borderId="1" xfId="3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6" fillId="5" borderId="2" xfId="3" applyFont="1" applyFill="1" applyBorder="1" applyAlignment="1">
      <alignment horizontal="left" vertical="center"/>
    </xf>
    <xf numFmtId="0" fontId="5" fillId="0" borderId="0" xfId="0" applyFont="1" applyFill="1"/>
    <xf numFmtId="0" fontId="8" fillId="0" borderId="0" xfId="0" applyFont="1" applyFill="1"/>
    <xf numFmtId="0" fontId="6" fillId="0" borderId="0" xfId="2" applyFont="1" applyFill="1"/>
    <xf numFmtId="0" fontId="5" fillId="0" borderId="0" xfId="2" applyFont="1" applyFill="1"/>
    <xf numFmtId="0" fontId="0" fillId="0" borderId="0" xfId="0" applyFill="1"/>
    <xf numFmtId="0" fontId="8" fillId="0" borderId="0" xfId="0" applyFont="1" applyFill="1" applyAlignment="1">
      <alignment vertical="center"/>
    </xf>
    <xf numFmtId="3" fontId="5" fillId="3" borderId="1" xfId="3" applyNumberFormat="1" applyFont="1" applyFill="1" applyBorder="1" applyAlignment="1">
      <alignment vertical="center"/>
    </xf>
    <xf numFmtId="3" fontId="5" fillId="3" borderId="4" xfId="3" applyNumberFormat="1" applyFont="1" applyFill="1" applyBorder="1" applyAlignment="1">
      <alignment vertical="center"/>
    </xf>
    <xf numFmtId="3" fontId="5" fillId="3" borderId="3" xfId="3" applyNumberFormat="1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8" fillId="3" borderId="0" xfId="0" applyFont="1" applyFill="1" applyBorder="1" applyAlignment="1">
      <alignment vertical="center"/>
    </xf>
    <xf numFmtId="0" fontId="8" fillId="3" borderId="1" xfId="0" applyFont="1" applyFill="1" applyBorder="1" applyAlignment="1">
      <alignment vertical="center"/>
    </xf>
    <xf numFmtId="0" fontId="8" fillId="3" borderId="4" xfId="0" applyFont="1" applyFill="1" applyBorder="1" applyAlignment="1">
      <alignment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0" fillId="3" borderId="4" xfId="0" applyFill="1" applyBorder="1" applyAlignment="1">
      <alignment vertical="center"/>
    </xf>
    <xf numFmtId="0" fontId="8" fillId="3" borderId="3" xfId="0" applyFont="1" applyFill="1" applyBorder="1" applyAlignment="1">
      <alignment vertical="center"/>
    </xf>
    <xf numFmtId="0" fontId="13" fillId="3" borderId="4" xfId="4" applyFont="1" applyFill="1" applyBorder="1" applyAlignment="1">
      <alignment vertical="center"/>
    </xf>
    <xf numFmtId="0" fontId="17" fillId="0" borderId="4" xfId="0" applyFont="1" applyFill="1" applyBorder="1" applyAlignment="1">
      <alignment horizontal="justify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/>
    </xf>
    <xf numFmtId="0" fontId="9" fillId="3" borderId="4" xfId="0" applyFont="1" applyFill="1" applyBorder="1" applyAlignment="1">
      <alignment vertical="center"/>
    </xf>
    <xf numFmtId="3" fontId="5" fillId="3" borderId="2" xfId="3" applyNumberFormat="1" applyFont="1" applyFill="1" applyBorder="1" applyAlignment="1">
      <alignment horizontal="right" vertical="center"/>
    </xf>
    <xf numFmtId="0" fontId="13" fillId="0" borderId="0" xfId="4" applyFont="1" applyFill="1"/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6" borderId="4" xfId="3" applyFont="1" applyFill="1" applyBorder="1" applyAlignment="1">
      <alignment horizontal="left" vertical="center"/>
    </xf>
    <xf numFmtId="165" fontId="5" fillId="3" borderId="4" xfId="3" applyNumberFormat="1" applyFont="1" applyFill="1" applyBorder="1" applyAlignment="1">
      <alignment vertical="center"/>
    </xf>
    <xf numFmtId="164" fontId="5" fillId="3" borderId="4" xfId="1" applyNumberFormat="1" applyFont="1" applyFill="1" applyBorder="1" applyAlignment="1">
      <alignment vertical="center"/>
    </xf>
    <xf numFmtId="0" fontId="5" fillId="6" borderId="1" xfId="3" applyFont="1" applyFill="1" applyBorder="1" applyAlignment="1">
      <alignment horizontal="left" vertical="center"/>
    </xf>
    <xf numFmtId="164" fontId="5" fillId="3" borderId="1" xfId="1" applyNumberFormat="1" applyFont="1" applyFill="1" applyBorder="1" applyAlignment="1">
      <alignment vertical="center"/>
    </xf>
    <xf numFmtId="0" fontId="5" fillId="6" borderId="3" xfId="3" applyFont="1" applyFill="1" applyBorder="1" applyAlignment="1">
      <alignment horizontal="left" vertical="center"/>
    </xf>
    <xf numFmtId="164" fontId="5" fillId="3" borderId="3" xfId="1" applyNumberFormat="1" applyFont="1" applyFill="1" applyBorder="1" applyAlignment="1">
      <alignment vertical="center"/>
    </xf>
    <xf numFmtId="0" fontId="19" fillId="0" borderId="0" xfId="0" applyFont="1"/>
    <xf numFmtId="165" fontId="20" fillId="3" borderId="2" xfId="3" applyNumberFormat="1" applyFont="1" applyFill="1" applyBorder="1" applyAlignment="1">
      <alignment vertical="center"/>
    </xf>
    <xf numFmtId="0" fontId="20" fillId="0" borderId="0" xfId="0" applyFont="1" applyAlignment="1">
      <alignment vertical="center"/>
    </xf>
    <xf numFmtId="0" fontId="7" fillId="4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5" fillId="5" borderId="1" xfId="3" applyFont="1" applyFill="1" applyBorder="1" applyAlignment="1">
      <alignment horizontal="center" vertical="center"/>
    </xf>
    <xf numFmtId="0" fontId="5" fillId="5" borderId="4" xfId="3" applyFont="1" applyFill="1" applyBorder="1" applyAlignment="1">
      <alignment horizontal="center" vertical="center"/>
    </xf>
    <xf numFmtId="0" fontId="5" fillId="5" borderId="3" xfId="3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6" xfId="0" applyFont="1" applyFill="1" applyBorder="1" applyAlignment="1">
      <alignment horizontal="center" vertical="center"/>
    </xf>
    <xf numFmtId="0" fontId="7" fillId="4" borderId="17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</cellXfs>
  <cellStyles count="6">
    <cellStyle name="Hyperlink" xfId="4" builtinId="8"/>
    <cellStyle name="Normal" xfId="0" builtinId="0"/>
    <cellStyle name="Normal 2" xfId="2"/>
    <cellStyle name="Normal 3" xfId="5"/>
    <cellStyle name="Normal_WGS08_1_Historical" xfId="3"/>
    <cellStyle name="Percent" xfId="1" builtinId="5"/>
  </cellStyles>
  <dxfs count="0"/>
  <tableStyles count="0" defaultTableStyle="TableStyleMedium2" defaultPivotStyle="PivotStyleLight16"/>
  <colors>
    <mruColors>
      <color rgb="FF42A62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0016291067079E-2"/>
          <c:y val="3.5277777777777776E-2"/>
          <c:w val="0.89910942166711916"/>
          <c:h val="0.808731746031746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'Graph 1'!$B$7</c:f>
              <c:strCache>
                <c:ptCount val="1"/>
                <c:pt idx="0">
                  <c:v>Exports</c:v>
                </c:pt>
              </c:strCache>
            </c:strRef>
          </c:tx>
          <c:spPr>
            <a:solidFill>
              <a:srgbClr val="42A62A"/>
            </a:solidFill>
            <a:ln>
              <a:noFill/>
            </a:ln>
            <a:effectLst/>
          </c:spPr>
          <c:invertIfNegative val="0"/>
          <c:cat>
            <c:strRef>
              <c:f>'Graph 1'!$A$8:$A$13</c:f>
              <c:strCache>
                <c:ptCount val="6"/>
                <c:pt idx="0">
                  <c:v>European Union</c:v>
                </c:pt>
                <c:pt idx="1">
                  <c:v>United States</c:v>
                </c:pt>
                <c:pt idx="2">
                  <c:v>China</c:v>
                </c:pt>
                <c:pt idx="3">
                  <c:v>India</c:v>
                </c:pt>
                <c:pt idx="4">
                  <c:v>Brazil</c:v>
                </c:pt>
                <c:pt idx="5">
                  <c:v>Russia</c:v>
                </c:pt>
              </c:strCache>
            </c:strRef>
          </c:cat>
          <c:val>
            <c:numRef>
              <c:f>'Graph 1'!$B$8:$B$13</c:f>
              <c:numCache>
                <c:formatCode>#,##0</c:formatCode>
                <c:ptCount val="6"/>
                <c:pt idx="0">
                  <c:v>111.623</c:v>
                </c:pt>
                <c:pt idx="1">
                  <c:v>112.461</c:v>
                </c:pt>
                <c:pt idx="2">
                  <c:v>33.787999999999997</c:v>
                </c:pt>
                <c:pt idx="3">
                  <c:v>27.283000000000001</c:v>
                </c:pt>
                <c:pt idx="4">
                  <c:v>62.887</c:v>
                </c:pt>
                <c:pt idx="5">
                  <c:v>8.15</c:v>
                </c:pt>
              </c:numCache>
            </c:numRef>
          </c:val>
        </c:ser>
        <c:ser>
          <c:idx val="1"/>
          <c:order val="1"/>
          <c:tx>
            <c:strRef>
              <c:f>'Graph 1'!$C$7</c:f>
              <c:strCache>
                <c:ptCount val="1"/>
                <c:pt idx="0">
                  <c:v>Imports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'Graph 1'!$A$8:$A$13</c:f>
              <c:strCache>
                <c:ptCount val="6"/>
                <c:pt idx="0">
                  <c:v>European Union</c:v>
                </c:pt>
                <c:pt idx="1">
                  <c:v>United States</c:v>
                </c:pt>
                <c:pt idx="2">
                  <c:v>China</c:v>
                </c:pt>
                <c:pt idx="3">
                  <c:v>India</c:v>
                </c:pt>
                <c:pt idx="4">
                  <c:v>Brazil</c:v>
                </c:pt>
                <c:pt idx="5">
                  <c:v>Russia</c:v>
                </c:pt>
              </c:strCache>
            </c:strRef>
          </c:cat>
          <c:val>
            <c:numRef>
              <c:f>'Graph 1'!$C$8:$C$13</c:f>
              <c:numCache>
                <c:formatCode>#,##0</c:formatCode>
                <c:ptCount val="6"/>
                <c:pt idx="0">
                  <c:v>110.663</c:v>
                </c:pt>
                <c:pt idx="1">
                  <c:v>81.19</c:v>
                </c:pt>
                <c:pt idx="2">
                  <c:v>76.316000000000003</c:v>
                </c:pt>
                <c:pt idx="3">
                  <c:v>13.843</c:v>
                </c:pt>
                <c:pt idx="4">
                  <c:v>8.2260000000000009</c:v>
                </c:pt>
                <c:pt idx="5">
                  <c:v>27.795999999999999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16198400"/>
        <c:axId val="116232960"/>
      </c:barChart>
      <c:catAx>
        <c:axId val="1161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16232960"/>
        <c:crosses val="autoZero"/>
        <c:auto val="1"/>
        <c:lblAlgn val="ctr"/>
        <c:lblOffset val="100"/>
        <c:noMultiLvlLbl val="0"/>
      </c:catAx>
      <c:valAx>
        <c:axId val="116232960"/>
        <c:scaling>
          <c:orientation val="minMax"/>
          <c:max val="120"/>
          <c:min val="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EUR billion</a:t>
                </a:r>
              </a:p>
            </c:rich>
          </c:tx>
          <c:layout>
            <c:manualLayout>
              <c:xMode val="edge"/>
              <c:yMode val="edge"/>
              <c:x val="2.9232142857142855E-3"/>
              <c:y val="0.33236309523809521"/>
            </c:manualLayout>
          </c:layout>
          <c:overlay val="0"/>
        </c:title>
        <c:numFmt formatCode="#,##0" sourceLinked="0"/>
        <c:majorTickMark val="none"/>
        <c:minorTickMark val="none"/>
        <c:tickLblPos val="nextTo"/>
        <c:spPr>
          <a:noFill/>
          <a:ln w="3175">
            <a:solidFill>
              <a:schemeClr val="bg1">
                <a:lumMod val="65000"/>
              </a:schemeClr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16198400"/>
        <c:crosses val="autoZero"/>
        <c:crossBetween val="between"/>
        <c:majorUnit val="20"/>
      </c:valAx>
      <c:spPr>
        <a:noFill/>
        <a:ln w="3175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33371870757534616"/>
          <c:y val="0.92534351851851848"/>
          <c:w val="0.35341659878722054"/>
          <c:h val="7.4656481481481476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140782828282832E-2"/>
          <c:y val="2.1443650793650793E-2"/>
          <c:w val="0.90191161616161619"/>
          <c:h val="0.60362658730158725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'Graph 2'!$C$8</c:f>
              <c:strCache>
                <c:ptCount val="1"/>
                <c:pt idx="0">
                  <c:v>1985-1997*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multiLvlStrRef>
              <c:f>'Graph 2'!$A$9:$B$28</c:f>
              <c:multiLvlStrCache>
                <c:ptCount val="20"/>
                <c:lvl>
                  <c:pt idx="0">
                    <c:v>Cereals</c:v>
                  </c:pt>
                  <c:pt idx="1">
                    <c:v>Veg. oils</c:v>
                  </c:pt>
                  <c:pt idx="2">
                    <c:v>Meat</c:v>
                  </c:pt>
                  <c:pt idx="3">
                    <c:v>Milk</c:v>
                  </c:pt>
                  <c:pt idx="4">
                    <c:v>Cereals</c:v>
                  </c:pt>
                  <c:pt idx="5">
                    <c:v>Veg. oils</c:v>
                  </c:pt>
                  <c:pt idx="6">
                    <c:v>Meat</c:v>
                  </c:pt>
                  <c:pt idx="7">
                    <c:v>Milk</c:v>
                  </c:pt>
                  <c:pt idx="8">
                    <c:v>Cereals</c:v>
                  </c:pt>
                  <c:pt idx="9">
                    <c:v>Veg. oils</c:v>
                  </c:pt>
                  <c:pt idx="10">
                    <c:v>Meat</c:v>
                  </c:pt>
                  <c:pt idx="11">
                    <c:v>Milk</c:v>
                  </c:pt>
                  <c:pt idx="12">
                    <c:v>Cereals</c:v>
                  </c:pt>
                  <c:pt idx="13">
                    <c:v>Veg. oils</c:v>
                  </c:pt>
                  <c:pt idx="14">
                    <c:v>Meat</c:v>
                  </c:pt>
                  <c:pt idx="15">
                    <c:v>Milk</c:v>
                  </c:pt>
                  <c:pt idx="16">
                    <c:v>Cereals</c:v>
                  </c:pt>
                  <c:pt idx="17">
                    <c:v>Veg. oils</c:v>
                  </c:pt>
                  <c:pt idx="18">
                    <c:v>Meat</c:v>
                  </c:pt>
                  <c:pt idx="19">
                    <c:v>Milk</c:v>
                  </c:pt>
                </c:lvl>
                <c:lvl>
                  <c:pt idx="0">
                    <c:v>China</c:v>
                  </c:pt>
                  <c:pt idx="4">
                    <c:v>India</c:v>
                  </c:pt>
                  <c:pt idx="8">
                    <c:v>Brazil</c:v>
                  </c:pt>
                  <c:pt idx="12">
                    <c:v>Russia</c:v>
                  </c:pt>
                  <c:pt idx="16">
                    <c:v>Sub-S. Africa</c:v>
                  </c:pt>
                </c:lvl>
              </c:multiLvlStrCache>
            </c:multiLvlStrRef>
          </c:cat>
          <c:val>
            <c:numRef>
              <c:f>'Graph 2'!$C$9:$C$28</c:f>
              <c:numCache>
                <c:formatCode>#,##0</c:formatCode>
                <c:ptCount val="20"/>
                <c:pt idx="0">
                  <c:v>96.604510208488364</c:v>
                </c:pt>
                <c:pt idx="1">
                  <c:v>80.944189677870469</c:v>
                </c:pt>
                <c:pt idx="2">
                  <c:v>100.60942076547107</c:v>
                </c:pt>
                <c:pt idx="3">
                  <c:v>85.544351041575368</c:v>
                </c:pt>
                <c:pt idx="4">
                  <c:v>100.54726761859784</c:v>
                </c:pt>
                <c:pt idx="5">
                  <c:v>86.941840197158015</c:v>
                </c:pt>
                <c:pt idx="6">
                  <c:v>102.68089065567096</c:v>
                </c:pt>
                <c:pt idx="7">
                  <c:v>99.779015662649584</c:v>
                </c:pt>
                <c:pt idx="8">
                  <c:v>86.375425353571316</c:v>
                </c:pt>
                <c:pt idx="9">
                  <c:v>137.8465961379232</c:v>
                </c:pt>
                <c:pt idx="10">
                  <c:v>107.4781317244331</c:v>
                </c:pt>
                <c:pt idx="11">
                  <c:v>92.806110914198769</c:v>
                </c:pt>
                <c:pt idx="12">
                  <c:v>91.352283036872961</c:v>
                </c:pt>
                <c:pt idx="13">
                  <c:v>66.362795312630908</c:v>
                </c:pt>
                <c:pt idx="14">
                  <c:v>77.967592837993323</c:v>
                </c:pt>
                <c:pt idx="15">
                  <c:v>99.567018648433645</c:v>
                </c:pt>
                <c:pt idx="16">
                  <c:v>86.268238875645181</c:v>
                </c:pt>
                <c:pt idx="17">
                  <c:v>89.80167149736468</c:v>
                </c:pt>
                <c:pt idx="18">
                  <c:v>97.352351945888415</c:v>
                </c:pt>
                <c:pt idx="19">
                  <c:v>82.132131579607702</c:v>
                </c:pt>
              </c:numCache>
            </c:numRef>
          </c:val>
        </c:ser>
        <c:ser>
          <c:idx val="3"/>
          <c:order val="1"/>
          <c:tx>
            <c:strRef>
              <c:f>'Graph 2'!$D$8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multiLvlStrRef>
              <c:f>'Graph 2'!$A$9:$B$28</c:f>
              <c:multiLvlStrCache>
                <c:ptCount val="20"/>
                <c:lvl>
                  <c:pt idx="0">
                    <c:v>Cereals</c:v>
                  </c:pt>
                  <c:pt idx="1">
                    <c:v>Veg. oils</c:v>
                  </c:pt>
                  <c:pt idx="2">
                    <c:v>Meat</c:v>
                  </c:pt>
                  <c:pt idx="3">
                    <c:v>Milk</c:v>
                  </c:pt>
                  <c:pt idx="4">
                    <c:v>Cereals</c:v>
                  </c:pt>
                  <c:pt idx="5">
                    <c:v>Veg. oils</c:v>
                  </c:pt>
                  <c:pt idx="6">
                    <c:v>Meat</c:v>
                  </c:pt>
                  <c:pt idx="7">
                    <c:v>Milk</c:v>
                  </c:pt>
                  <c:pt idx="8">
                    <c:v>Cereals</c:v>
                  </c:pt>
                  <c:pt idx="9">
                    <c:v>Veg. oils</c:v>
                  </c:pt>
                  <c:pt idx="10">
                    <c:v>Meat</c:v>
                  </c:pt>
                  <c:pt idx="11">
                    <c:v>Milk</c:v>
                  </c:pt>
                  <c:pt idx="12">
                    <c:v>Cereals</c:v>
                  </c:pt>
                  <c:pt idx="13">
                    <c:v>Veg. oils</c:v>
                  </c:pt>
                  <c:pt idx="14">
                    <c:v>Meat</c:v>
                  </c:pt>
                  <c:pt idx="15">
                    <c:v>Milk</c:v>
                  </c:pt>
                  <c:pt idx="16">
                    <c:v>Cereals</c:v>
                  </c:pt>
                  <c:pt idx="17">
                    <c:v>Veg. oils</c:v>
                  </c:pt>
                  <c:pt idx="18">
                    <c:v>Meat</c:v>
                  </c:pt>
                  <c:pt idx="19">
                    <c:v>Milk</c:v>
                  </c:pt>
                </c:lvl>
                <c:lvl>
                  <c:pt idx="0">
                    <c:v>China</c:v>
                  </c:pt>
                  <c:pt idx="4">
                    <c:v>India</c:v>
                  </c:pt>
                  <c:pt idx="8">
                    <c:v>Brazil</c:v>
                  </c:pt>
                  <c:pt idx="12">
                    <c:v>Russia</c:v>
                  </c:pt>
                  <c:pt idx="16">
                    <c:v>Sub-S. Africa</c:v>
                  </c:pt>
                </c:lvl>
              </c:multiLvlStrCache>
            </c:multiLvlStrRef>
          </c:cat>
          <c:val>
            <c:numRef>
              <c:f>'Graph 2'!$D$9:$D$28</c:f>
              <c:numCache>
                <c:formatCode>#,##0</c:formatCode>
                <c:ptCount val="20"/>
                <c:pt idx="0">
                  <c:v>99.777638590320691</c:v>
                </c:pt>
                <c:pt idx="1">
                  <c:v>71.282712218324619</c:v>
                </c:pt>
                <c:pt idx="2">
                  <c:v>98.801091908859334</c:v>
                </c:pt>
                <c:pt idx="3">
                  <c:v>91.952267219432287</c:v>
                </c:pt>
                <c:pt idx="4">
                  <c:v>102.58493594920688</c:v>
                </c:pt>
                <c:pt idx="5">
                  <c:v>61.626857645030817</c:v>
                </c:pt>
                <c:pt idx="6">
                  <c:v>107.71945942158905</c:v>
                </c:pt>
                <c:pt idx="7">
                  <c:v>100.45816280615448</c:v>
                </c:pt>
                <c:pt idx="8">
                  <c:v>90.664885675255633</c:v>
                </c:pt>
                <c:pt idx="9">
                  <c:v>146.22356428053615</c:v>
                </c:pt>
                <c:pt idx="10">
                  <c:v>125.91378624274165</c:v>
                </c:pt>
                <c:pt idx="11">
                  <c:v>97.023484538636922</c:v>
                </c:pt>
                <c:pt idx="12">
                  <c:v>108.29218240570493</c:v>
                </c:pt>
                <c:pt idx="13">
                  <c:v>69.221178172088102</c:v>
                </c:pt>
                <c:pt idx="14">
                  <c:v>68.22654520319665</c:v>
                </c:pt>
                <c:pt idx="15">
                  <c:v>97.472951642969292</c:v>
                </c:pt>
                <c:pt idx="16">
                  <c:v>81.081052107556289</c:v>
                </c:pt>
                <c:pt idx="17">
                  <c:v>73.296457323685772</c:v>
                </c:pt>
                <c:pt idx="18">
                  <c:v>93.789564875623128</c:v>
                </c:pt>
                <c:pt idx="19">
                  <c:v>85.853148239423803</c:v>
                </c:pt>
              </c:numCache>
            </c:numRef>
          </c:val>
        </c:ser>
        <c:ser>
          <c:idx val="0"/>
          <c:order val="2"/>
          <c:tx>
            <c:strRef>
              <c:f>'Graph 2'!$E$8</c:f>
              <c:strCache>
                <c:ptCount val="1"/>
                <c:pt idx="0">
                  <c:v>2009-2013**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multiLvlStrRef>
              <c:f>'Graph 2'!$A$9:$B$28</c:f>
              <c:multiLvlStrCache>
                <c:ptCount val="20"/>
                <c:lvl>
                  <c:pt idx="0">
                    <c:v>Cereals</c:v>
                  </c:pt>
                  <c:pt idx="1">
                    <c:v>Veg. oils</c:v>
                  </c:pt>
                  <c:pt idx="2">
                    <c:v>Meat</c:v>
                  </c:pt>
                  <c:pt idx="3">
                    <c:v>Milk</c:v>
                  </c:pt>
                  <c:pt idx="4">
                    <c:v>Cereals</c:v>
                  </c:pt>
                  <c:pt idx="5">
                    <c:v>Veg. oils</c:v>
                  </c:pt>
                  <c:pt idx="6">
                    <c:v>Meat</c:v>
                  </c:pt>
                  <c:pt idx="7">
                    <c:v>Milk</c:v>
                  </c:pt>
                  <c:pt idx="8">
                    <c:v>Cereals</c:v>
                  </c:pt>
                  <c:pt idx="9">
                    <c:v>Veg. oils</c:v>
                  </c:pt>
                  <c:pt idx="10">
                    <c:v>Meat</c:v>
                  </c:pt>
                  <c:pt idx="11">
                    <c:v>Milk</c:v>
                  </c:pt>
                  <c:pt idx="12">
                    <c:v>Cereals</c:v>
                  </c:pt>
                  <c:pt idx="13">
                    <c:v>Veg. oils</c:v>
                  </c:pt>
                  <c:pt idx="14">
                    <c:v>Meat</c:v>
                  </c:pt>
                  <c:pt idx="15">
                    <c:v>Milk</c:v>
                  </c:pt>
                  <c:pt idx="16">
                    <c:v>Cereals</c:v>
                  </c:pt>
                  <c:pt idx="17">
                    <c:v>Veg. oils</c:v>
                  </c:pt>
                  <c:pt idx="18">
                    <c:v>Meat</c:v>
                  </c:pt>
                  <c:pt idx="19">
                    <c:v>Milk</c:v>
                  </c:pt>
                </c:lvl>
                <c:lvl>
                  <c:pt idx="0">
                    <c:v>China</c:v>
                  </c:pt>
                  <c:pt idx="4">
                    <c:v>India</c:v>
                  </c:pt>
                  <c:pt idx="8">
                    <c:v>Brazil</c:v>
                  </c:pt>
                  <c:pt idx="12">
                    <c:v>Russia</c:v>
                  </c:pt>
                  <c:pt idx="16">
                    <c:v>Sub-S. Africa</c:v>
                  </c:pt>
                </c:lvl>
              </c:multiLvlStrCache>
            </c:multiLvlStrRef>
          </c:cat>
          <c:val>
            <c:numRef>
              <c:f>'Graph 2'!$E$9:$E$28</c:f>
              <c:numCache>
                <c:formatCode>#,##0</c:formatCode>
                <c:ptCount val="20"/>
                <c:pt idx="0">
                  <c:v>97.206484881405061</c:v>
                </c:pt>
                <c:pt idx="1">
                  <c:v>66.235555109839936</c:v>
                </c:pt>
                <c:pt idx="2">
                  <c:v>97.737924365458909</c:v>
                </c:pt>
                <c:pt idx="3">
                  <c:v>87.661485824121613</c:v>
                </c:pt>
                <c:pt idx="4">
                  <c:v>105.96526821233547</c:v>
                </c:pt>
                <c:pt idx="5">
                  <c:v>52.858595778816209</c:v>
                </c:pt>
                <c:pt idx="6">
                  <c:v>120.52405689709595</c:v>
                </c:pt>
                <c:pt idx="7">
                  <c:v>100.51409109037597</c:v>
                </c:pt>
                <c:pt idx="8">
                  <c:v>109.9764166935815</c:v>
                </c:pt>
                <c:pt idx="9">
                  <c:v>119.75729709818263</c:v>
                </c:pt>
                <c:pt idx="10">
                  <c:v>134.38056994987591</c:v>
                </c:pt>
                <c:pt idx="11">
                  <c:v>97.665581897823813</c:v>
                </c:pt>
                <c:pt idx="12">
                  <c:v>121.85520702657134</c:v>
                </c:pt>
                <c:pt idx="13">
                  <c:v>94.612561187065538</c:v>
                </c:pt>
                <c:pt idx="14">
                  <c:v>78.211850661504712</c:v>
                </c:pt>
                <c:pt idx="15">
                  <c:v>94.291043789823107</c:v>
                </c:pt>
                <c:pt idx="16">
                  <c:v>79.663953762158172</c:v>
                </c:pt>
                <c:pt idx="17">
                  <c:v>60.250493432361807</c:v>
                </c:pt>
                <c:pt idx="18">
                  <c:v>89.01545482599002</c:v>
                </c:pt>
                <c:pt idx="19">
                  <c:v>86.800098570187458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020736"/>
        <c:axId val="118301056"/>
      </c:barChart>
      <c:catAx>
        <c:axId val="118020736"/>
        <c:scaling>
          <c:orientation val="minMax"/>
        </c:scaling>
        <c:delete val="0"/>
        <c:axPos val="b"/>
        <c:majorGridlines>
          <c:spPr>
            <a:ln w="3175">
              <a:noFill/>
            </a:ln>
          </c:spPr>
        </c:majorGridlines>
        <c:minorGridlines>
          <c:spPr>
            <a:ln>
              <a:noFill/>
            </a:ln>
          </c:spPr>
        </c:minorGridlines>
        <c:majorTickMark val="out"/>
        <c:minorTickMark val="none"/>
        <c:tickLblPos val="low"/>
        <c:spPr>
          <a:ln w="3175">
            <a:solidFill>
              <a:schemeClr val="bg1">
                <a:lumMod val="65000"/>
              </a:schemeClr>
            </a:solidFill>
          </a:ln>
        </c:spPr>
        <c:crossAx val="118301056"/>
        <c:crossesAt val="100"/>
        <c:auto val="1"/>
        <c:lblAlgn val="ctr"/>
        <c:lblOffset val="100"/>
        <c:noMultiLvlLbl val="0"/>
      </c:catAx>
      <c:valAx>
        <c:axId val="118301056"/>
        <c:scaling>
          <c:orientation val="minMax"/>
          <c:max val="150"/>
          <c:min val="50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numFmt formatCode="General" sourceLinked="0"/>
        <c:majorTickMark val="out"/>
        <c:minorTickMark val="none"/>
        <c:tickLblPos val="low"/>
        <c:spPr>
          <a:ln w="3175">
            <a:solidFill>
              <a:schemeClr val="bg1">
                <a:lumMod val="65000"/>
              </a:schemeClr>
            </a:solidFill>
          </a:ln>
        </c:spPr>
        <c:crossAx val="118020736"/>
        <c:crosses val="autoZero"/>
        <c:crossBetween val="between"/>
        <c:majorUnit val="10"/>
        <c:minorUnit val="2.0000000000000004E-2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.16734911616161616"/>
          <c:y val="0.93310104166666663"/>
          <c:w val="0.73442045454545457"/>
          <c:h val="6.3609374999999996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427146464646464"/>
          <c:y val="4.5520833333333337E-2"/>
          <c:w val="0.8486366792929293"/>
          <c:h val="0.66040555555555558"/>
        </c:manualLayout>
      </c:layout>
      <c:lineChart>
        <c:grouping val="standard"/>
        <c:varyColors val="0"/>
        <c:ser>
          <c:idx val="1"/>
          <c:order val="0"/>
          <c:tx>
            <c:strRef>
              <c:f>'Table 1 and Graph 3'!$J$58</c:f>
              <c:strCache>
                <c:ptCount val="1"/>
                <c:pt idx="0">
                  <c:v>CPI (general)</c:v>
                </c:pt>
              </c:strCache>
            </c:strRef>
          </c:tx>
          <c:spPr>
            <a:ln w="19050">
              <a:solidFill>
                <a:srgbClr val="00B050"/>
              </a:solidFill>
            </a:ln>
          </c:spPr>
          <c:marker>
            <c:symbol val="none"/>
          </c:marker>
          <c:cat>
            <c:numRef>
              <c:f>'Table 1 and Graph 3'!$N$57:$AB$57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'Table 1 and Graph 3'!$N$60:$AB$60</c:f>
              <c:numCache>
                <c:formatCode>#,##0.0</c:formatCode>
                <c:ptCount val="15"/>
                <c:pt idx="0">
                  <c:v>100</c:v>
                </c:pt>
                <c:pt idx="1">
                  <c:v>100.74165636588378</c:v>
                </c:pt>
                <c:pt idx="2">
                  <c:v>100</c:v>
                </c:pt>
                <c:pt idx="3">
                  <c:v>101.11248454882571</c:v>
                </c:pt>
                <c:pt idx="4">
                  <c:v>105.06798516687267</c:v>
                </c:pt>
                <c:pt idx="5">
                  <c:v>107.04573547589615</c:v>
                </c:pt>
                <c:pt idx="6">
                  <c:v>108.52904820766378</c:v>
                </c:pt>
                <c:pt idx="7">
                  <c:v>113.72064276885044</c:v>
                </c:pt>
                <c:pt idx="8">
                  <c:v>120.51915945611866</c:v>
                </c:pt>
                <c:pt idx="9">
                  <c:v>119.65389369592087</c:v>
                </c:pt>
                <c:pt idx="10">
                  <c:v>123.60939431396784</c:v>
                </c:pt>
                <c:pt idx="11">
                  <c:v>130.40791100123607</c:v>
                </c:pt>
                <c:pt idx="12">
                  <c:v>133.74536464771322</c:v>
                </c:pt>
                <c:pt idx="13">
                  <c:v>137.33003708281828</c:v>
                </c:pt>
                <c:pt idx="14">
                  <c:v>140.04944375772556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'Table 1 and Graph 3'!$J$59</c:f>
              <c:strCache>
                <c:ptCount val="1"/>
                <c:pt idx="0">
                  <c:v>CPI (food)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'Table 1 and Graph 3'!$N$57:$AB$57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'Table 1 and Graph 3'!$N$61:$AB$61</c:f>
              <c:numCache>
                <c:formatCode>#,##0.0</c:formatCode>
                <c:ptCount val="15"/>
                <c:pt idx="0">
                  <c:v>100</c:v>
                </c:pt>
                <c:pt idx="1">
                  <c:v>100</c:v>
                </c:pt>
                <c:pt idx="2">
                  <c:v>99.504132231404967</c:v>
                </c:pt>
                <c:pt idx="3">
                  <c:v>102.80991735537191</c:v>
                </c:pt>
                <c:pt idx="4">
                  <c:v>113.05785123966943</c:v>
                </c:pt>
                <c:pt idx="5">
                  <c:v>116.36363636363637</c:v>
                </c:pt>
                <c:pt idx="6">
                  <c:v>119.00826446280992</c:v>
                </c:pt>
                <c:pt idx="7">
                  <c:v>133.55371900826444</c:v>
                </c:pt>
                <c:pt idx="8">
                  <c:v>152.72727272727275</c:v>
                </c:pt>
                <c:pt idx="9">
                  <c:v>153.71900826446281</c:v>
                </c:pt>
                <c:pt idx="10">
                  <c:v>165.28925619834712</c:v>
                </c:pt>
                <c:pt idx="11">
                  <c:v>184.95867768595042</c:v>
                </c:pt>
                <c:pt idx="12">
                  <c:v>194.04958677685951</c:v>
                </c:pt>
                <c:pt idx="13">
                  <c:v>203.14049586776858</c:v>
                </c:pt>
                <c:pt idx="14">
                  <c:v>209.42148760330582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347648"/>
        <c:axId val="118349184"/>
      </c:lineChart>
      <c:catAx>
        <c:axId val="11834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118349184"/>
        <c:crosses val="autoZero"/>
        <c:auto val="1"/>
        <c:lblAlgn val="ctr"/>
        <c:lblOffset val="100"/>
        <c:noMultiLvlLbl val="0"/>
      </c:catAx>
      <c:valAx>
        <c:axId val="118349184"/>
        <c:scaling>
          <c:orientation val="minMax"/>
          <c:max val="220"/>
          <c:min val="80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2000 = 100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18347648"/>
        <c:crosses val="autoZero"/>
        <c:crossBetween val="between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r"/>
      <c:layout>
        <c:manualLayout>
          <c:xMode val="edge"/>
          <c:yMode val="edge"/>
          <c:x val="0.14132512626262625"/>
          <c:y val="0.91577361111111122"/>
          <c:w val="0.72062910353535359"/>
          <c:h val="7.8346759259259269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54419191919193"/>
          <c:y val="3.5277777777777776E-2"/>
          <c:w val="0.81074526515151513"/>
          <c:h val="0.766734259259259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'Table 2 and Graph 4'!$A$66</c:f>
              <c:strCache>
                <c:ptCount val="1"/>
                <c:pt idx="0">
                  <c:v>World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/>
          </c:spPr>
          <c:invertIfNegative val="0"/>
          <c:cat>
            <c:strRef>
              <c:f>'Table 2 and Graph 4'!$B$65:$D$65</c:f>
              <c:strCache>
                <c:ptCount val="3"/>
                <c:pt idx="0">
                  <c:v>1985-1997</c:v>
                </c:pt>
                <c:pt idx="1">
                  <c:v>1997-2009</c:v>
                </c:pt>
                <c:pt idx="2">
                  <c:v>2009-2011</c:v>
                </c:pt>
              </c:strCache>
            </c:strRef>
          </c:cat>
          <c:val>
            <c:numRef>
              <c:f>'Table 2 and Graph 4'!$B$66:$D$66</c:f>
              <c:numCache>
                <c:formatCode>#,##0</c:formatCode>
                <c:ptCount val="3"/>
                <c:pt idx="0">
                  <c:v>2625.9230769230771</c:v>
                </c:pt>
                <c:pt idx="1">
                  <c:v>2749.5384615384614</c:v>
                </c:pt>
                <c:pt idx="2">
                  <c:v>2847.3333333333335</c:v>
                </c:pt>
              </c:numCache>
            </c:numRef>
          </c:val>
        </c:ser>
        <c:ser>
          <c:idx val="1"/>
          <c:order val="1"/>
          <c:tx>
            <c:strRef>
              <c:f>'Table 2 and Graph 4'!$A$67</c:f>
              <c:strCache>
                <c:ptCount val="1"/>
                <c:pt idx="0">
                  <c:v>India</c:v>
                </c:pt>
              </c:strCache>
            </c:strRef>
          </c:tx>
          <c:spPr>
            <a:solidFill>
              <a:srgbClr val="42A62A"/>
            </a:solidFill>
            <a:ln>
              <a:noFill/>
            </a:ln>
            <a:effectLst/>
          </c:spPr>
          <c:invertIfNegative val="0"/>
          <c:cat>
            <c:strRef>
              <c:f>'Table 2 and Graph 4'!$B$65:$D$65</c:f>
              <c:strCache>
                <c:ptCount val="3"/>
                <c:pt idx="0">
                  <c:v>1985-1997</c:v>
                </c:pt>
                <c:pt idx="1">
                  <c:v>1997-2009</c:v>
                </c:pt>
                <c:pt idx="2">
                  <c:v>2009-2011</c:v>
                </c:pt>
              </c:strCache>
            </c:strRef>
          </c:cat>
          <c:val>
            <c:numRef>
              <c:f>'Table 2 and Graph 4'!$B$67:$D$67</c:f>
              <c:numCache>
                <c:formatCode>#,##0</c:formatCode>
                <c:ptCount val="3"/>
                <c:pt idx="0">
                  <c:v>2274.3846153846152</c:v>
                </c:pt>
                <c:pt idx="1">
                  <c:v>2346.9230769230771</c:v>
                </c:pt>
                <c:pt idx="2">
                  <c:v>2437.3333333333335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18097408"/>
        <c:axId val="118098944"/>
      </c:barChart>
      <c:catAx>
        <c:axId val="118097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18098944"/>
        <c:crosses val="autoZero"/>
        <c:auto val="1"/>
        <c:lblAlgn val="ctr"/>
        <c:lblOffset val="100"/>
        <c:noMultiLvlLbl val="0"/>
      </c:catAx>
      <c:valAx>
        <c:axId val="118098944"/>
        <c:scaling>
          <c:orientation val="minMax"/>
          <c:max val="3000"/>
          <c:min val="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kcal/capita/day</a:t>
                </a:r>
              </a:p>
            </c:rich>
          </c:tx>
          <c:layout>
            <c:manualLayout>
              <c:xMode val="edge"/>
              <c:yMode val="edge"/>
              <c:x val="2.9232954545454545E-3"/>
              <c:y val="0.20889074074074074"/>
            </c:manualLayout>
          </c:layout>
          <c:overlay val="0"/>
        </c:title>
        <c:numFmt formatCode="#,##0" sourceLinked="0"/>
        <c:majorTickMark val="none"/>
        <c:minorTickMark val="none"/>
        <c:tickLblPos val="nextTo"/>
        <c:spPr>
          <a:noFill/>
          <a:ln w="3175">
            <a:solidFill>
              <a:schemeClr val="bg1">
                <a:lumMod val="65000"/>
              </a:schemeClr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18097408"/>
        <c:crosses val="autoZero"/>
        <c:crossBetween val="between"/>
        <c:majorUnit val="500"/>
      </c:valAx>
      <c:spPr>
        <a:noFill/>
        <a:ln w="3175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21647727272727274"/>
          <c:y val="0.92534351851851848"/>
          <c:w val="0.63866508838383829"/>
          <c:h val="7.4656481481481476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952651515151514"/>
          <c:y val="3.5277777777777776E-2"/>
          <c:w val="0.81876294191919197"/>
          <c:h val="0.766734259259259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'Table 3 and Graph 5'!$A$58</c:f>
              <c:strCache>
                <c:ptCount val="1"/>
                <c:pt idx="0">
                  <c:v>Cereals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/>
          </c:spPr>
          <c:invertIfNegative val="0"/>
          <c:cat>
            <c:strRef>
              <c:f>'Table 3 and Graph 5'!$B$57:$D$57</c:f>
              <c:strCache>
                <c:ptCount val="3"/>
                <c:pt idx="0">
                  <c:v>1985-1997</c:v>
                </c:pt>
                <c:pt idx="1">
                  <c:v>1997-2009</c:v>
                </c:pt>
                <c:pt idx="2">
                  <c:v>2009-2013</c:v>
                </c:pt>
              </c:strCache>
            </c:strRef>
          </c:cat>
          <c:val>
            <c:numRef>
              <c:f>'Table 3 and Graph 5'!$B$58:$D$58</c:f>
              <c:numCache>
                <c:formatCode>0.0%</c:formatCode>
                <c:ptCount val="3"/>
                <c:pt idx="0">
                  <c:v>-1.7996900835653663E-3</c:v>
                </c:pt>
                <c:pt idx="1">
                  <c:v>1.2687825388120615E-2</c:v>
                </c:pt>
                <c:pt idx="2">
                  <c:v>5.5721267258740138E-2</c:v>
                </c:pt>
              </c:numCache>
            </c:numRef>
          </c:val>
        </c:ser>
        <c:ser>
          <c:idx val="1"/>
          <c:order val="1"/>
          <c:tx>
            <c:strRef>
              <c:f>'Table 3 and Graph 5'!$A$59</c:f>
              <c:strCache>
                <c:ptCount val="1"/>
                <c:pt idx="0">
                  <c:v>Vegetable oils</c:v>
                </c:pt>
              </c:strCache>
            </c:strRef>
          </c:tx>
          <c:spPr>
            <a:solidFill>
              <a:srgbClr val="42A62A"/>
            </a:solidFill>
            <a:ln>
              <a:noFill/>
            </a:ln>
            <a:effectLst/>
          </c:spPr>
          <c:invertIfNegative val="0"/>
          <c:cat>
            <c:strRef>
              <c:f>'Table 3 and Graph 5'!$B$57:$D$57</c:f>
              <c:strCache>
                <c:ptCount val="3"/>
                <c:pt idx="0">
                  <c:v>1985-1997</c:v>
                </c:pt>
                <c:pt idx="1">
                  <c:v>1997-2009</c:v>
                </c:pt>
                <c:pt idx="2">
                  <c:v>2009-2013</c:v>
                </c:pt>
              </c:strCache>
            </c:strRef>
          </c:cat>
          <c:val>
            <c:numRef>
              <c:f>'Table 3 and Graph 5'!$B$59:$D$59</c:f>
              <c:numCache>
                <c:formatCode>0.0%</c:formatCode>
                <c:ptCount val="3"/>
                <c:pt idx="0">
                  <c:v>-1.7550655774931555E-2</c:v>
                </c:pt>
                <c:pt idx="1">
                  <c:v>-1.7147472427706135E-3</c:v>
                </c:pt>
                <c:pt idx="2">
                  <c:v>-2.2292695642560999E-2</c:v>
                </c:pt>
              </c:numCache>
            </c:numRef>
          </c:val>
        </c:ser>
        <c:ser>
          <c:idx val="2"/>
          <c:order val="2"/>
          <c:tx>
            <c:strRef>
              <c:f>'Table 3 and Graph 5'!$A$60</c:f>
              <c:strCache>
                <c:ptCount val="1"/>
                <c:pt idx="0">
                  <c:v>Meat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'Table 3 and Graph 5'!$B$57:$D$57</c:f>
              <c:strCache>
                <c:ptCount val="3"/>
                <c:pt idx="0">
                  <c:v>1985-1997</c:v>
                </c:pt>
                <c:pt idx="1">
                  <c:v>1997-2009</c:v>
                </c:pt>
                <c:pt idx="2">
                  <c:v>2009-2013</c:v>
                </c:pt>
              </c:strCache>
            </c:strRef>
          </c:cat>
          <c:val>
            <c:numRef>
              <c:f>'Table 3 and Graph 5'!$B$60:$D$60</c:f>
              <c:numCache>
                <c:formatCode>0.0%</c:formatCode>
                <c:ptCount val="3"/>
                <c:pt idx="0">
                  <c:v>-7.1011769705265236E-3</c:v>
                </c:pt>
                <c:pt idx="1">
                  <c:v>2.2162859601148881E-2</c:v>
                </c:pt>
                <c:pt idx="2">
                  <c:v>-7.5749831725761396E-3</c:v>
                </c:pt>
              </c:numCache>
            </c:numRef>
          </c:val>
        </c:ser>
        <c:ser>
          <c:idx val="3"/>
          <c:order val="3"/>
          <c:tx>
            <c:strRef>
              <c:f>'Table 3 and Graph 5'!$A$61</c:f>
              <c:strCache>
                <c:ptCount val="1"/>
                <c:pt idx="0">
                  <c:v>Dairy (milk)</c:v>
                </c:pt>
              </c:strCache>
            </c:strRef>
          </c:tx>
          <c:invertIfNegative val="0"/>
          <c:cat>
            <c:strRef>
              <c:f>'Table 3 and Graph 5'!$B$57:$D$57</c:f>
              <c:strCache>
                <c:ptCount val="3"/>
                <c:pt idx="0">
                  <c:v>1985-1997</c:v>
                </c:pt>
                <c:pt idx="1">
                  <c:v>1997-2009</c:v>
                </c:pt>
                <c:pt idx="2">
                  <c:v>2009-2013</c:v>
                </c:pt>
              </c:strCache>
            </c:strRef>
          </c:cat>
          <c:val>
            <c:numRef>
              <c:f>'Table 3 and Graph 5'!$B$61:$D$61</c:f>
              <c:numCache>
                <c:formatCode>0.0%</c:formatCode>
                <c:ptCount val="3"/>
                <c:pt idx="0">
                  <c:v>-4.744573461269397E-3</c:v>
                </c:pt>
                <c:pt idx="1">
                  <c:v>5.8021482695107809E-3</c:v>
                </c:pt>
                <c:pt idx="2">
                  <c:v>-3.0512669662066116E-3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18234112"/>
        <c:axId val="118248192"/>
      </c:barChart>
      <c:catAx>
        <c:axId val="118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317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18248192"/>
        <c:crosses val="autoZero"/>
        <c:auto val="1"/>
        <c:lblAlgn val="ctr"/>
        <c:lblOffset val="100"/>
        <c:noMultiLvlLbl val="0"/>
      </c:catAx>
      <c:valAx>
        <c:axId val="118248192"/>
        <c:scaling>
          <c:orientation val="minMax"/>
          <c:max val="6.0000000000000012E-2"/>
          <c:min val="-3.0000000000000006E-2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Annual growth rate</a:t>
                </a:r>
              </a:p>
            </c:rich>
          </c:tx>
          <c:layout>
            <c:manualLayout>
              <c:xMode val="edge"/>
              <c:yMode val="edge"/>
              <c:x val="2.9232954545454545E-3"/>
              <c:y val="0.20889074074074074"/>
            </c:manualLayout>
          </c:layout>
          <c:overlay val="0"/>
        </c:title>
        <c:numFmt formatCode="0%" sourceLinked="0"/>
        <c:majorTickMark val="none"/>
        <c:minorTickMark val="none"/>
        <c:tickLblPos val="nextTo"/>
        <c:spPr>
          <a:noFill/>
          <a:ln w="3175">
            <a:solidFill>
              <a:schemeClr val="bg1">
                <a:lumMod val="65000"/>
              </a:schemeClr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18234112"/>
        <c:crosses val="autoZero"/>
        <c:crossBetween val="between"/>
        <c:majorUnit val="1.0000000000000002E-2"/>
      </c:valAx>
      <c:spPr>
        <a:noFill/>
        <a:ln w="3175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14832702020202021"/>
          <c:y val="0.92534351851851848"/>
          <c:w val="0.78352272727272732"/>
          <c:h val="7.4656481481481476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150883838383838"/>
          <c:y val="3.5277777777777776E-2"/>
          <c:w val="0.8267806186868687"/>
          <c:h val="0.766734259259259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'Table 4 and Graph 6'!$A$59</c:f>
              <c:strCache>
                <c:ptCount val="1"/>
                <c:pt idx="0">
                  <c:v>Cereals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/>
          </c:spPr>
          <c:invertIfNegative val="0"/>
          <c:cat>
            <c:strRef>
              <c:f>'Table 4 and Graph 6'!$B$58:$D$58</c:f>
              <c:strCache>
                <c:ptCount val="3"/>
                <c:pt idx="0">
                  <c:v>1992-1997</c:v>
                </c:pt>
                <c:pt idx="1">
                  <c:v>1997-2009</c:v>
                </c:pt>
                <c:pt idx="2">
                  <c:v>2009-2013*</c:v>
                </c:pt>
              </c:strCache>
            </c:strRef>
          </c:cat>
          <c:val>
            <c:numRef>
              <c:f>'Table 4 and Graph 6'!$B$59:$D$59</c:f>
              <c:numCache>
                <c:formatCode>#,##0</c:formatCode>
                <c:ptCount val="3"/>
                <c:pt idx="0">
                  <c:v>91.352283036872961</c:v>
                </c:pt>
                <c:pt idx="1">
                  <c:v>108.29218240570493</c:v>
                </c:pt>
                <c:pt idx="2">
                  <c:v>121.85520702657134</c:v>
                </c:pt>
              </c:numCache>
            </c:numRef>
          </c:val>
        </c:ser>
        <c:ser>
          <c:idx val="1"/>
          <c:order val="1"/>
          <c:tx>
            <c:strRef>
              <c:f>'Table 4 and Graph 6'!$A$60</c:f>
              <c:strCache>
                <c:ptCount val="1"/>
                <c:pt idx="0">
                  <c:v>Vegetable oils</c:v>
                </c:pt>
              </c:strCache>
            </c:strRef>
          </c:tx>
          <c:spPr>
            <a:solidFill>
              <a:srgbClr val="42A62A"/>
            </a:solidFill>
            <a:ln>
              <a:noFill/>
            </a:ln>
            <a:effectLst/>
          </c:spPr>
          <c:invertIfNegative val="0"/>
          <c:cat>
            <c:strRef>
              <c:f>'Table 4 and Graph 6'!$B$58:$D$58</c:f>
              <c:strCache>
                <c:ptCount val="3"/>
                <c:pt idx="0">
                  <c:v>1992-1997</c:v>
                </c:pt>
                <c:pt idx="1">
                  <c:v>1997-2009</c:v>
                </c:pt>
                <c:pt idx="2">
                  <c:v>2009-2013*</c:v>
                </c:pt>
              </c:strCache>
            </c:strRef>
          </c:cat>
          <c:val>
            <c:numRef>
              <c:f>'Table 4 and Graph 6'!$B$60:$D$60</c:f>
              <c:numCache>
                <c:formatCode>#,##0</c:formatCode>
                <c:ptCount val="3"/>
                <c:pt idx="0">
                  <c:v>66.362795312630908</c:v>
                </c:pt>
                <c:pt idx="1">
                  <c:v>69.221178172088102</c:v>
                </c:pt>
                <c:pt idx="2">
                  <c:v>94.612561187065538</c:v>
                </c:pt>
              </c:numCache>
            </c:numRef>
          </c:val>
        </c:ser>
        <c:ser>
          <c:idx val="2"/>
          <c:order val="2"/>
          <c:tx>
            <c:strRef>
              <c:f>'Table 4 and Graph 6'!$A$61</c:f>
              <c:strCache>
                <c:ptCount val="1"/>
                <c:pt idx="0">
                  <c:v>Meat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'Table 4 and Graph 6'!$B$58:$D$58</c:f>
              <c:strCache>
                <c:ptCount val="3"/>
                <c:pt idx="0">
                  <c:v>1992-1997</c:v>
                </c:pt>
                <c:pt idx="1">
                  <c:v>1997-2009</c:v>
                </c:pt>
                <c:pt idx="2">
                  <c:v>2009-2013*</c:v>
                </c:pt>
              </c:strCache>
            </c:strRef>
          </c:cat>
          <c:val>
            <c:numRef>
              <c:f>'Table 4 and Graph 6'!$B$61:$D$61</c:f>
              <c:numCache>
                <c:formatCode>#,##0</c:formatCode>
                <c:ptCount val="3"/>
                <c:pt idx="0">
                  <c:v>77.967592837993323</c:v>
                </c:pt>
                <c:pt idx="1">
                  <c:v>68.22654520319665</c:v>
                </c:pt>
                <c:pt idx="2">
                  <c:v>78.211850661504712</c:v>
                </c:pt>
              </c:numCache>
            </c:numRef>
          </c:val>
        </c:ser>
        <c:ser>
          <c:idx val="3"/>
          <c:order val="3"/>
          <c:tx>
            <c:strRef>
              <c:f>'Table 4 and Graph 6'!$A$62</c:f>
              <c:strCache>
                <c:ptCount val="1"/>
                <c:pt idx="0">
                  <c:v>Dairy (milk)</c:v>
                </c:pt>
              </c:strCache>
            </c:strRef>
          </c:tx>
          <c:invertIfNegative val="0"/>
          <c:cat>
            <c:strRef>
              <c:f>'Table 4 and Graph 6'!$B$58:$D$58</c:f>
              <c:strCache>
                <c:ptCount val="3"/>
                <c:pt idx="0">
                  <c:v>1992-1997</c:v>
                </c:pt>
                <c:pt idx="1">
                  <c:v>1997-2009</c:v>
                </c:pt>
                <c:pt idx="2">
                  <c:v>2009-2013*</c:v>
                </c:pt>
              </c:strCache>
            </c:strRef>
          </c:cat>
          <c:val>
            <c:numRef>
              <c:f>'Table 4 and Graph 6'!$B$62:$D$62</c:f>
              <c:numCache>
                <c:formatCode>#,##0</c:formatCode>
                <c:ptCount val="3"/>
                <c:pt idx="0">
                  <c:v>99.567018648433645</c:v>
                </c:pt>
                <c:pt idx="1">
                  <c:v>97.472951642969292</c:v>
                </c:pt>
                <c:pt idx="2">
                  <c:v>94.291043789823107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18539008"/>
        <c:axId val="118540544"/>
      </c:barChart>
      <c:catAx>
        <c:axId val="11853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317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18540544"/>
        <c:crosses val="autoZero"/>
        <c:auto val="1"/>
        <c:lblAlgn val="ctr"/>
        <c:lblOffset val="100"/>
        <c:noMultiLvlLbl val="0"/>
      </c:catAx>
      <c:valAx>
        <c:axId val="118540544"/>
        <c:scaling>
          <c:orientation val="minMax"/>
          <c:max val="130"/>
          <c:min val="5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Index</a:t>
                </a:r>
              </a:p>
            </c:rich>
          </c:tx>
          <c:layout>
            <c:manualLayout>
              <c:xMode val="edge"/>
              <c:yMode val="edge"/>
              <c:x val="2.9232954545454545E-3"/>
              <c:y val="0.32648333333333335"/>
            </c:manualLayout>
          </c:layout>
          <c:overlay val="0"/>
        </c:title>
        <c:numFmt formatCode="#,##0" sourceLinked="0"/>
        <c:majorTickMark val="none"/>
        <c:minorTickMark val="none"/>
        <c:tickLblPos val="nextTo"/>
        <c:spPr>
          <a:noFill/>
          <a:ln w="3175">
            <a:solidFill>
              <a:schemeClr val="bg1">
                <a:lumMod val="65000"/>
              </a:schemeClr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18539008"/>
        <c:crosses val="autoZero"/>
        <c:crossBetween val="between"/>
        <c:majorUnit val="10"/>
      </c:valAx>
      <c:spPr>
        <a:noFill/>
        <a:ln w="3175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15634469696969697"/>
          <c:y val="0.92534351851851848"/>
          <c:w val="0.79382859848484844"/>
          <c:h val="7.4656481481481476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54419191919193"/>
          <c:y val="3.5277777777777776E-2"/>
          <c:w val="0.81074526515151513"/>
          <c:h val="0.766734259259259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'Table 5 and Graph 7'!$A$59</c:f>
              <c:strCache>
                <c:ptCount val="1"/>
                <c:pt idx="0">
                  <c:v>World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/>
          </c:spPr>
          <c:invertIfNegative val="0"/>
          <c:cat>
            <c:strRef>
              <c:f>'Table 5 and Graph 7'!$B$58:$D$58</c:f>
              <c:strCache>
                <c:ptCount val="3"/>
                <c:pt idx="0">
                  <c:v>1985-1997</c:v>
                </c:pt>
                <c:pt idx="1">
                  <c:v>1997-2009</c:v>
                </c:pt>
                <c:pt idx="2">
                  <c:v>2009-2011</c:v>
                </c:pt>
              </c:strCache>
            </c:strRef>
          </c:cat>
          <c:val>
            <c:numRef>
              <c:f>'Table 5 and Graph 7'!$B$59:$D$59</c:f>
              <c:numCache>
                <c:formatCode>#,##0</c:formatCode>
                <c:ptCount val="3"/>
                <c:pt idx="0">
                  <c:v>2625.9230769230771</c:v>
                </c:pt>
                <c:pt idx="1">
                  <c:v>2749.5384615384614</c:v>
                </c:pt>
                <c:pt idx="2">
                  <c:v>2847.3333333333335</c:v>
                </c:pt>
              </c:numCache>
            </c:numRef>
          </c:val>
        </c:ser>
        <c:ser>
          <c:idx val="1"/>
          <c:order val="1"/>
          <c:tx>
            <c:strRef>
              <c:f>'Table 5 and Graph 7'!$A$60</c:f>
              <c:strCache>
                <c:ptCount val="1"/>
                <c:pt idx="0">
                  <c:v>Sub-Saharan Africa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'Table 5 and Graph 7'!$B$58:$D$58</c:f>
              <c:strCache>
                <c:ptCount val="3"/>
                <c:pt idx="0">
                  <c:v>1985-1997</c:v>
                </c:pt>
                <c:pt idx="1">
                  <c:v>1997-2009</c:v>
                </c:pt>
                <c:pt idx="2">
                  <c:v>2009-2011</c:v>
                </c:pt>
              </c:strCache>
            </c:strRef>
          </c:cat>
          <c:val>
            <c:numRef>
              <c:f>'Table 5 and Graph 7'!$B$60:$D$60</c:f>
              <c:numCache>
                <c:formatCode>#,##0</c:formatCode>
                <c:ptCount val="3"/>
                <c:pt idx="0">
                  <c:v>2097.3850552188574</c:v>
                </c:pt>
                <c:pt idx="1">
                  <c:v>2298.006955769858</c:v>
                </c:pt>
                <c:pt idx="2">
                  <c:v>2423.4473061299905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29272064"/>
        <c:axId val="129282048"/>
      </c:barChart>
      <c:catAx>
        <c:axId val="12927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9282048"/>
        <c:crosses val="autoZero"/>
        <c:auto val="1"/>
        <c:lblAlgn val="ctr"/>
        <c:lblOffset val="100"/>
        <c:noMultiLvlLbl val="0"/>
      </c:catAx>
      <c:valAx>
        <c:axId val="129282048"/>
        <c:scaling>
          <c:orientation val="minMax"/>
          <c:max val="3000"/>
          <c:min val="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kcal/capita/day</a:t>
                </a:r>
              </a:p>
            </c:rich>
          </c:tx>
          <c:layout>
            <c:manualLayout>
              <c:xMode val="edge"/>
              <c:yMode val="edge"/>
              <c:x val="2.9232954545454545E-3"/>
              <c:y val="0.20889074074074074"/>
            </c:manualLayout>
          </c:layout>
          <c:overlay val="0"/>
        </c:title>
        <c:numFmt formatCode="#,##0" sourceLinked="0"/>
        <c:majorTickMark val="none"/>
        <c:minorTickMark val="none"/>
        <c:tickLblPos val="nextTo"/>
        <c:spPr>
          <a:noFill/>
          <a:ln w="3175">
            <a:solidFill>
              <a:schemeClr val="bg1">
                <a:lumMod val="65000"/>
              </a:schemeClr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9272064"/>
        <c:crosses val="autoZero"/>
        <c:crossBetween val="between"/>
        <c:majorUnit val="500"/>
      </c:valAx>
      <c:spPr>
        <a:noFill/>
        <a:ln w="3175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21647727272727274"/>
          <c:y val="0.92534351851851848"/>
          <c:w val="0.63866508838383829"/>
          <c:h val="7.4656481481481476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9525</xdr:rowOff>
    </xdr:from>
    <xdr:to>
      <xdr:col>0</xdr:col>
      <xdr:colOff>7608570</xdr:colOff>
      <xdr:row>8</xdr:row>
      <xdr:rowOff>27940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9525" y="9525"/>
          <a:ext cx="7599045" cy="1313815"/>
        </a:xfrm>
        <a:prstGeom prst="rect">
          <a:avLst/>
        </a:prstGeom>
        <a:solidFill>
          <a:srgbClr val="42A62A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en-GB"/>
        </a:p>
      </xdr:txBody>
    </xdr:sp>
    <xdr:clientData/>
  </xdr:twoCellAnchor>
  <xdr:twoCellAnchor editAs="oneCell">
    <xdr:from>
      <xdr:col>0</xdr:col>
      <xdr:colOff>2737485</xdr:colOff>
      <xdr:row>2</xdr:row>
      <xdr:rowOff>88265</xdr:rowOff>
    </xdr:from>
    <xdr:to>
      <xdr:col>0</xdr:col>
      <xdr:colOff>4880610</xdr:colOff>
      <xdr:row>10</xdr:row>
      <xdr:rowOff>154940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7648"/>
        <a:stretch>
          <a:fillRect/>
        </a:stretch>
      </xdr:blipFill>
      <xdr:spPr bwMode="auto">
        <a:xfrm>
          <a:off x="2737485" y="412115"/>
          <a:ext cx="2143125" cy="13620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3390900</xdr:colOff>
      <xdr:row>45</xdr:row>
      <xdr:rowOff>38101</xdr:rowOff>
    </xdr:from>
    <xdr:to>
      <xdr:col>0</xdr:col>
      <xdr:colOff>4219575</xdr:colOff>
      <xdr:row>48</xdr:row>
      <xdr:rowOff>8256</xdr:rowOff>
    </xdr:to>
    <xdr:sp macro="" textlink="">
      <xdr:nvSpPr>
        <xdr:cNvPr id="4" name="Text Box 9"/>
        <xdr:cNvSpPr txBox="1"/>
      </xdr:nvSpPr>
      <xdr:spPr>
        <a:xfrm>
          <a:off x="3390900" y="8181976"/>
          <a:ext cx="828675" cy="455930"/>
        </a:xfrm>
        <a:prstGeom prst="rect">
          <a:avLst/>
        </a:prstGeom>
        <a:solidFill>
          <a:srgbClr val="42A62A"/>
        </a:solidFill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>
            <a:spcAft>
              <a:spcPts val="0"/>
            </a:spcAft>
          </a:pPr>
          <a:r>
            <a:rPr lang="es-ES_tradnl" sz="700" i="1">
              <a:solidFill>
                <a:srgbClr val="FFFFFF"/>
              </a:solidFill>
              <a:effectLst/>
              <a:latin typeface="Verdana"/>
              <a:ea typeface="Times New Roman"/>
              <a:cs typeface="Arial"/>
            </a:rPr>
            <a:t>Agriculture</a:t>
          </a:r>
          <a:endParaRPr lang="en-GB" sz="1200">
            <a:effectLst/>
            <a:latin typeface="Times New Roman"/>
            <a:ea typeface="Times New Roman"/>
          </a:endParaRPr>
        </a:p>
        <a:p>
          <a:pPr>
            <a:spcAft>
              <a:spcPts val="0"/>
            </a:spcAft>
          </a:pPr>
          <a:r>
            <a:rPr lang="es-ES_tradnl" sz="700" i="1">
              <a:solidFill>
                <a:srgbClr val="FFFFFF"/>
              </a:solidFill>
              <a:effectLst/>
              <a:latin typeface="Verdana"/>
              <a:ea typeface="Times New Roman"/>
              <a:cs typeface="Arial"/>
            </a:rPr>
            <a:t>and Rural</a:t>
          </a:r>
          <a:endParaRPr lang="en-GB" sz="1200">
            <a:effectLst/>
            <a:latin typeface="Times New Roman"/>
            <a:ea typeface="Times New Roman"/>
          </a:endParaRPr>
        </a:p>
        <a:p>
          <a:pPr>
            <a:spcAft>
              <a:spcPts val="0"/>
            </a:spcAft>
          </a:pPr>
          <a:r>
            <a:rPr lang="es-ES_tradnl" sz="700" i="1">
              <a:solidFill>
                <a:srgbClr val="FFFFFF"/>
              </a:solidFill>
              <a:effectLst/>
              <a:latin typeface="Verdana"/>
              <a:ea typeface="Times New Roman"/>
              <a:cs typeface="Arial"/>
            </a:rPr>
            <a:t>Development</a:t>
          </a:r>
          <a:endParaRPr lang="en-GB" sz="1200">
            <a:effectLst/>
            <a:latin typeface="Times New Roman"/>
            <a:ea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28574</xdr:colOff>
      <xdr:row>15</xdr:row>
      <xdr:rowOff>47625</xdr:rowOff>
    </xdr:from>
    <xdr:to>
      <xdr:col>7</xdr:col>
      <xdr:colOff>229874</xdr:colOff>
      <xdr:row>30</xdr:row>
      <xdr:rowOff>138750</xdr:rowOff>
    </xdr:to>
    <xdr:graphicFrame macro="">
      <xdr:nvGraphicFramePr>
        <xdr:cNvPr id="4" name="Grafiek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9524</xdr:colOff>
      <xdr:row>6</xdr:row>
      <xdr:rowOff>152400</xdr:rowOff>
    </xdr:from>
    <xdr:to>
      <xdr:col>8</xdr:col>
      <xdr:colOff>1072499</xdr:colOff>
      <xdr:row>22</xdr:row>
      <xdr:rowOff>81600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1095375</xdr:colOff>
      <xdr:row>56</xdr:row>
      <xdr:rowOff>57150</xdr:rowOff>
    </xdr:from>
    <xdr:to>
      <xdr:col>2</xdr:col>
      <xdr:colOff>662925</xdr:colOff>
      <xdr:row>66</xdr:row>
      <xdr:rowOff>57900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1200150</xdr:colOff>
      <xdr:row>69</xdr:row>
      <xdr:rowOff>47625</xdr:rowOff>
    </xdr:from>
    <xdr:to>
      <xdr:col>2</xdr:col>
      <xdr:colOff>767700</xdr:colOff>
      <xdr:row>82</xdr:row>
      <xdr:rowOff>102600</xdr:rowOff>
    </xdr:to>
    <xdr:graphicFrame macro="">
      <xdr:nvGraphicFramePr>
        <xdr:cNvPr id="2" name="Grafiek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1447800</xdr:colOff>
      <xdr:row>64</xdr:row>
      <xdr:rowOff>38100</xdr:rowOff>
    </xdr:from>
    <xdr:to>
      <xdr:col>3</xdr:col>
      <xdr:colOff>205725</xdr:colOff>
      <xdr:row>77</xdr:row>
      <xdr:rowOff>93075</xdr:rowOff>
    </xdr:to>
    <xdr:graphicFrame macro="">
      <xdr:nvGraphicFramePr>
        <xdr:cNvPr id="4" name="Grafiek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2495550</xdr:colOff>
      <xdr:row>66</xdr:row>
      <xdr:rowOff>114300</xdr:rowOff>
    </xdr:from>
    <xdr:to>
      <xdr:col>4</xdr:col>
      <xdr:colOff>443850</xdr:colOff>
      <xdr:row>80</xdr:row>
      <xdr:rowOff>7350</xdr:rowOff>
    </xdr:to>
    <xdr:graphicFrame macro="">
      <xdr:nvGraphicFramePr>
        <xdr:cNvPr id="5" name="Grafiek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171450</xdr:colOff>
      <xdr:row>71</xdr:row>
      <xdr:rowOff>0</xdr:rowOff>
    </xdr:from>
    <xdr:to>
      <xdr:col>4</xdr:col>
      <xdr:colOff>390525</xdr:colOff>
      <xdr:row>71</xdr:row>
      <xdr:rowOff>0</xdr:rowOff>
    </xdr:to>
    <xdr:cxnSp macro="">
      <xdr:nvCxnSpPr>
        <xdr:cNvPr id="6" name="Straight Connector 5"/>
        <xdr:cNvCxnSpPr/>
      </xdr:nvCxnSpPr>
      <xdr:spPr>
        <a:xfrm>
          <a:off x="2962275" y="11630025"/>
          <a:ext cx="2647950" cy="0"/>
        </a:xfrm>
        <a:prstGeom prst="line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1476375</xdr:colOff>
      <xdr:row>62</xdr:row>
      <xdr:rowOff>66675</xdr:rowOff>
    </xdr:from>
    <xdr:to>
      <xdr:col>3</xdr:col>
      <xdr:colOff>234300</xdr:colOff>
      <xdr:row>75</xdr:row>
      <xdr:rowOff>121650</xdr:rowOff>
    </xdr:to>
    <xdr:graphicFrame macro="">
      <xdr:nvGraphicFramePr>
        <xdr:cNvPr id="3" name="Grafiek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ec.europa.eu/agriculture/trade-analysis/statistics/graphs/index_en.htm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faostat3.fao.org/download/FB/*/E" TargetMode="External"/><Relationship Id="rId1" Type="http://schemas.openxmlformats.org/officeDocument/2006/relationships/hyperlink" Target="http://stats.oecd.org/index.aspx?r=328451" TargetMode="External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faostat3.fao.org/download/FB/*/E" TargetMode="External"/><Relationship Id="rId7" Type="http://schemas.openxmlformats.org/officeDocument/2006/relationships/drawing" Target="../drawings/drawing4.xml"/><Relationship Id="rId2" Type="http://schemas.openxmlformats.org/officeDocument/2006/relationships/hyperlink" Target="http://faostat3.fao.org/download/FB/*/E" TargetMode="External"/><Relationship Id="rId1" Type="http://schemas.openxmlformats.org/officeDocument/2006/relationships/hyperlink" Target="http://faostat3.fao.org/download/O/*/E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stats.oecd.org/index.aspx?r=328451" TargetMode="External"/><Relationship Id="rId4" Type="http://schemas.openxmlformats.org/officeDocument/2006/relationships/hyperlink" Target="http://data.worldbank.org/data-catalog/world-development-indicator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faostat3.fao.org/download/FB/*/E" TargetMode="External"/><Relationship Id="rId7" Type="http://schemas.openxmlformats.org/officeDocument/2006/relationships/drawing" Target="../drawings/drawing5.xml"/><Relationship Id="rId2" Type="http://schemas.openxmlformats.org/officeDocument/2006/relationships/hyperlink" Target="http://faostat3.fao.org/download/FB/*/E" TargetMode="External"/><Relationship Id="rId1" Type="http://schemas.openxmlformats.org/officeDocument/2006/relationships/hyperlink" Target="http://faostat3.fao.org/download/O/*/E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faostat3.fao.org/download/FB/*/E" TargetMode="External"/><Relationship Id="rId4" Type="http://schemas.openxmlformats.org/officeDocument/2006/relationships/hyperlink" Target="http://data.worldbank.org/data-catalog/world-development-indicators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faostat3.fao.org/download/FB/*/E" TargetMode="External"/><Relationship Id="rId2" Type="http://schemas.openxmlformats.org/officeDocument/2006/relationships/hyperlink" Target="http://faostat3.fao.org/download/FB/*/E" TargetMode="External"/><Relationship Id="rId1" Type="http://schemas.openxmlformats.org/officeDocument/2006/relationships/hyperlink" Target="http://faostat3.fao.org/download/O/*/E" TargetMode="External"/><Relationship Id="rId6" Type="http://schemas.openxmlformats.org/officeDocument/2006/relationships/drawing" Target="../drawings/drawing6.xm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://data.worldbank.org/data-catalog/world-development-indicators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stats.oecd.org/index.aspx?r=328451" TargetMode="External"/><Relationship Id="rId7" Type="http://schemas.openxmlformats.org/officeDocument/2006/relationships/drawing" Target="../drawings/drawing7.xml"/><Relationship Id="rId2" Type="http://schemas.openxmlformats.org/officeDocument/2006/relationships/hyperlink" Target="http://faostat3.fao.org/download/FB/*/E" TargetMode="External"/><Relationship Id="rId1" Type="http://schemas.openxmlformats.org/officeDocument/2006/relationships/hyperlink" Target="http://faostat3.fao.org/download/O/*/E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data.worldbank.org/data-catalog/world-development-indicators" TargetMode="External"/><Relationship Id="rId4" Type="http://schemas.openxmlformats.org/officeDocument/2006/relationships/hyperlink" Target="http://faostat3.fao.org/download/FB/*/E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8.xml"/><Relationship Id="rId3" Type="http://schemas.openxmlformats.org/officeDocument/2006/relationships/hyperlink" Target="http://stats.oecd.org/index.aspx?r=328451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://faostat3.fao.org/download/FB/*/E" TargetMode="External"/><Relationship Id="rId1" Type="http://schemas.openxmlformats.org/officeDocument/2006/relationships/hyperlink" Target="http://faostat3.fao.org/download/O/*/E" TargetMode="External"/><Relationship Id="rId6" Type="http://schemas.openxmlformats.org/officeDocument/2006/relationships/hyperlink" Target="http://faostat3.fao.org/download/FB/*/E" TargetMode="External"/><Relationship Id="rId5" Type="http://schemas.openxmlformats.org/officeDocument/2006/relationships/hyperlink" Target="http://data.worldbank.org/data-catalog/world-development-indicators" TargetMode="External"/><Relationship Id="rId4" Type="http://schemas.openxmlformats.org/officeDocument/2006/relationships/hyperlink" Target="http://faostat3.fao.org/download/FB/*/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E736"/>
  <sheetViews>
    <sheetView tabSelected="1" workbookViewId="0">
      <selection activeCell="C16" sqref="C16"/>
    </sheetView>
  </sheetViews>
  <sheetFormatPr defaultRowHeight="12.75" x14ac:dyDescent="0.2"/>
  <cols>
    <col min="1" max="1" width="99.875" style="47" customWidth="1"/>
    <col min="2" max="16384" width="9" style="46"/>
  </cols>
  <sheetData>
    <row r="1" spans="1:31" x14ac:dyDescent="0.2">
      <c r="A1" s="48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</row>
    <row r="2" spans="1:31" x14ac:dyDescent="0.2">
      <c r="A2" s="49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</row>
    <row r="3" spans="1:31" x14ac:dyDescent="0.2">
      <c r="A3" s="49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</row>
    <row r="4" spans="1:31" x14ac:dyDescent="0.2">
      <c r="A4" s="49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</row>
    <row r="5" spans="1:31" x14ac:dyDescent="0.2">
      <c r="A5" s="49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</row>
    <row r="6" spans="1:31" x14ac:dyDescent="0.2">
      <c r="A6" s="49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</row>
    <row r="7" spans="1:31" x14ac:dyDescent="0.2">
      <c r="A7" s="49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</row>
    <row r="8" spans="1:31" x14ac:dyDescent="0.2">
      <c r="A8" s="49"/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</row>
    <row r="9" spans="1:31" x14ac:dyDescent="0.2">
      <c r="A9" s="49"/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</row>
    <row r="10" spans="1:31" x14ac:dyDescent="0.2">
      <c r="A10" s="60" t="s">
        <v>104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</row>
    <row r="11" spans="1:31" x14ac:dyDescent="0.2">
      <c r="A11" s="49"/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</row>
    <row r="12" spans="1:31" x14ac:dyDescent="0.2">
      <c r="A12" s="49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</row>
    <row r="13" spans="1:31" ht="24.75" x14ac:dyDescent="0.2">
      <c r="A13" s="50" t="s">
        <v>105</v>
      </c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</row>
    <row r="14" spans="1:31" ht="24.75" x14ac:dyDescent="0.3">
      <c r="A14" s="51" t="s">
        <v>106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</row>
    <row r="15" spans="1:31" x14ac:dyDescent="0.2">
      <c r="A15" s="49"/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</row>
    <row r="16" spans="1:31" ht="18" x14ac:dyDescent="0.25">
      <c r="A16" s="52" t="s">
        <v>102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</row>
    <row r="17" spans="1:31" x14ac:dyDescent="0.2">
      <c r="A17" s="49"/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</row>
    <row r="18" spans="1:31" x14ac:dyDescent="0.2">
      <c r="A18" s="49"/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</row>
    <row r="19" spans="1:31" x14ac:dyDescent="0.2">
      <c r="A19" s="55" t="s">
        <v>133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</row>
    <row r="20" spans="1:31" x14ac:dyDescent="0.2">
      <c r="A20" s="53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</row>
    <row r="21" spans="1:31" x14ac:dyDescent="0.2">
      <c r="A21" s="56" t="s">
        <v>107</v>
      </c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</row>
    <row r="22" spans="1:31" x14ac:dyDescent="0.2">
      <c r="A22" s="55" t="s">
        <v>139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</row>
    <row r="23" spans="1:31" x14ac:dyDescent="0.2">
      <c r="A23" s="53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</row>
    <row r="24" spans="1:31" x14ac:dyDescent="0.2">
      <c r="A24" s="56" t="s">
        <v>108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</row>
    <row r="25" spans="1:31" x14ac:dyDescent="0.2">
      <c r="A25" s="55" t="s">
        <v>109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</row>
    <row r="26" spans="1:31" x14ac:dyDescent="0.2">
      <c r="A26" s="55" t="s">
        <v>138</v>
      </c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</row>
    <row r="27" spans="1:31" x14ac:dyDescent="0.2">
      <c r="A27" s="53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</row>
    <row r="28" spans="1:31" x14ac:dyDescent="0.2">
      <c r="A28" s="56" t="s">
        <v>110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</row>
    <row r="29" spans="1:31" x14ac:dyDescent="0.2">
      <c r="A29" s="55" t="s">
        <v>111</v>
      </c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</row>
    <row r="30" spans="1:31" x14ac:dyDescent="0.2">
      <c r="A30" s="55" t="s">
        <v>137</v>
      </c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</row>
    <row r="31" spans="1:31" x14ac:dyDescent="0.2">
      <c r="A31" s="53"/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</row>
    <row r="32" spans="1:31" x14ac:dyDescent="0.2">
      <c r="A32" s="56" t="s">
        <v>112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</row>
    <row r="33" spans="1:31" x14ac:dyDescent="0.2">
      <c r="A33" s="55" t="s">
        <v>113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</row>
    <row r="34" spans="1:31" x14ac:dyDescent="0.2">
      <c r="A34" s="55" t="s">
        <v>136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</row>
    <row r="35" spans="1:31" x14ac:dyDescent="0.2">
      <c r="A35" s="53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</row>
    <row r="36" spans="1:31" x14ac:dyDescent="0.2">
      <c r="A36" s="56" t="s">
        <v>114</v>
      </c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</row>
    <row r="37" spans="1:31" x14ac:dyDescent="0.2">
      <c r="A37" s="55" t="s">
        <v>115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</row>
    <row r="38" spans="1:31" x14ac:dyDescent="0.2">
      <c r="A38" s="55" t="s">
        <v>135</v>
      </c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</row>
    <row r="39" spans="1:31" x14ac:dyDescent="0.2">
      <c r="A39" s="53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</row>
    <row r="40" spans="1:31" x14ac:dyDescent="0.2">
      <c r="A40" s="56" t="s">
        <v>116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</row>
    <row r="41" spans="1:31" x14ac:dyDescent="0.2">
      <c r="A41" s="55" t="s">
        <v>117</v>
      </c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</row>
    <row r="42" spans="1:31" x14ac:dyDescent="0.2">
      <c r="A42" s="55" t="s">
        <v>134</v>
      </c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</row>
    <row r="43" spans="1:31" x14ac:dyDescent="0.2">
      <c r="A43" s="53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</row>
    <row r="44" spans="1:31" x14ac:dyDescent="0.2">
      <c r="A44" s="53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</row>
    <row r="45" spans="1:31" x14ac:dyDescent="0.2">
      <c r="A45" s="53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</row>
    <row r="46" spans="1:31" x14ac:dyDescent="0.2">
      <c r="A46" s="53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</row>
    <row r="47" spans="1:31" x14ac:dyDescent="0.2">
      <c r="A47" s="49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</row>
    <row r="48" spans="1:31" x14ac:dyDescent="0.2">
      <c r="A48" s="54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</row>
    <row r="49" spans="2:31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  <c r="AE49" s="47"/>
    </row>
    <row r="50" spans="2:31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</row>
    <row r="51" spans="2:31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</row>
    <row r="52" spans="2:31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</row>
    <row r="53" spans="2:31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47"/>
    </row>
    <row r="54" spans="2:31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</row>
    <row r="55" spans="2:31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</row>
    <row r="56" spans="2:31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</row>
    <row r="57" spans="2:31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</row>
    <row r="58" spans="2:31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</row>
    <row r="59" spans="2:31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  <c r="AA59" s="47"/>
      <c r="AB59" s="47"/>
      <c r="AC59" s="47"/>
      <c r="AD59" s="47"/>
      <c r="AE59" s="47"/>
    </row>
    <row r="60" spans="2:31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</row>
    <row r="61" spans="2:31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</row>
    <row r="62" spans="2:31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</row>
    <row r="63" spans="2:31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</row>
    <row r="64" spans="2:31" x14ac:dyDescent="0.2"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</row>
    <row r="65" spans="2:31" x14ac:dyDescent="0.2"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</row>
    <row r="66" spans="2:31" x14ac:dyDescent="0.2"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</row>
    <row r="67" spans="2:31" x14ac:dyDescent="0.2"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</row>
    <row r="68" spans="2:31" x14ac:dyDescent="0.2"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</row>
    <row r="69" spans="2:31" x14ac:dyDescent="0.2"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</row>
    <row r="70" spans="2:31" x14ac:dyDescent="0.2"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</row>
    <row r="71" spans="2:31" x14ac:dyDescent="0.2"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</row>
    <row r="72" spans="2:31" x14ac:dyDescent="0.2"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</row>
    <row r="73" spans="2:31" x14ac:dyDescent="0.2"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</row>
    <row r="74" spans="2:31" x14ac:dyDescent="0.2">
      <c r="B74" s="47"/>
      <c r="C74" s="47"/>
      <c r="D74" s="47"/>
      <c r="E74" s="47"/>
      <c r="F74" s="47"/>
      <c r="G74" s="47"/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</row>
    <row r="75" spans="2:31" x14ac:dyDescent="0.2">
      <c r="B75" s="47"/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</row>
    <row r="76" spans="2:31" x14ac:dyDescent="0.2">
      <c r="B76" s="47"/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</row>
    <row r="77" spans="2:31" x14ac:dyDescent="0.2"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</row>
    <row r="78" spans="2:31" x14ac:dyDescent="0.2"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</row>
    <row r="79" spans="2:31" x14ac:dyDescent="0.2"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</row>
    <row r="80" spans="2:31" x14ac:dyDescent="0.2"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</row>
    <row r="81" spans="2:31" x14ac:dyDescent="0.2"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</row>
    <row r="82" spans="2:31" x14ac:dyDescent="0.2"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</row>
    <row r="83" spans="2:31" x14ac:dyDescent="0.2">
      <c r="B83" s="47"/>
      <c r="C83" s="47"/>
      <c r="D83" s="47"/>
      <c r="E83" s="47"/>
      <c r="F83" s="47"/>
      <c r="G83" s="47"/>
      <c r="H83" s="47"/>
      <c r="I83" s="47"/>
      <c r="J83" s="47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</row>
    <row r="84" spans="2:31" x14ac:dyDescent="0.2">
      <c r="B84" s="47"/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</row>
    <row r="85" spans="2:31" x14ac:dyDescent="0.2">
      <c r="B85" s="47"/>
      <c r="C85" s="47"/>
      <c r="D85" s="47"/>
      <c r="E85" s="47"/>
      <c r="F85" s="47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</row>
    <row r="86" spans="2:31" x14ac:dyDescent="0.2">
      <c r="B86" s="47"/>
      <c r="C86" s="47"/>
      <c r="D86" s="47"/>
      <c r="E86" s="47"/>
      <c r="F86" s="47"/>
      <c r="G86" s="47"/>
      <c r="H86" s="47"/>
      <c r="I86" s="47"/>
      <c r="J86" s="47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</row>
    <row r="87" spans="2:31" x14ac:dyDescent="0.2"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</row>
    <row r="88" spans="2:31" x14ac:dyDescent="0.2"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47"/>
      <c r="X88" s="47"/>
      <c r="Y88" s="47"/>
      <c r="Z88" s="47"/>
      <c r="AA88" s="47"/>
      <c r="AB88" s="47"/>
      <c r="AC88" s="47"/>
      <c r="AD88" s="47"/>
      <c r="AE88" s="47"/>
    </row>
    <row r="89" spans="2:31" x14ac:dyDescent="0.2">
      <c r="B89" s="47"/>
      <c r="C89" s="47"/>
      <c r="D89" s="47"/>
      <c r="E89" s="47"/>
      <c r="F89" s="47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47"/>
      <c r="X89" s="47"/>
      <c r="Y89" s="47"/>
      <c r="Z89" s="47"/>
      <c r="AA89" s="47"/>
      <c r="AB89" s="47"/>
      <c r="AC89" s="47"/>
      <c r="AD89" s="47"/>
      <c r="AE89" s="47"/>
    </row>
    <row r="90" spans="2:31" x14ac:dyDescent="0.2">
      <c r="B90" s="47"/>
      <c r="C90" s="47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  <c r="AA90" s="47"/>
      <c r="AB90" s="47"/>
      <c r="AC90" s="47"/>
      <c r="AD90" s="47"/>
      <c r="AE90" s="47"/>
    </row>
    <row r="91" spans="2:31" x14ac:dyDescent="0.2">
      <c r="B91" s="47"/>
      <c r="C91" s="47"/>
      <c r="D91" s="47"/>
      <c r="E91" s="47"/>
      <c r="F91" s="47"/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47"/>
      <c r="X91" s="47"/>
      <c r="Y91" s="47"/>
      <c r="Z91" s="47"/>
      <c r="AA91" s="47"/>
      <c r="AB91" s="47"/>
      <c r="AC91" s="47"/>
      <c r="AD91" s="47"/>
      <c r="AE91" s="47"/>
    </row>
    <row r="92" spans="2:31" x14ac:dyDescent="0.2">
      <c r="B92" s="47"/>
      <c r="C92" s="47"/>
      <c r="D92" s="47"/>
      <c r="E92" s="47"/>
      <c r="F92" s="47"/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47"/>
      <c r="V92" s="47"/>
      <c r="W92" s="47"/>
      <c r="X92" s="47"/>
      <c r="Y92" s="47"/>
      <c r="Z92" s="47"/>
      <c r="AA92" s="47"/>
      <c r="AB92" s="47"/>
      <c r="AC92" s="47"/>
      <c r="AD92" s="47"/>
      <c r="AE92" s="47"/>
    </row>
    <row r="93" spans="2:31" x14ac:dyDescent="0.2">
      <c r="B93" s="47"/>
      <c r="C93" s="47"/>
      <c r="D93" s="47"/>
      <c r="E93" s="47"/>
      <c r="F93" s="47"/>
      <c r="G93" s="47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47"/>
      <c r="V93" s="47"/>
      <c r="W93" s="47"/>
      <c r="X93" s="47"/>
      <c r="Y93" s="47"/>
      <c r="Z93" s="47"/>
      <c r="AA93" s="47"/>
      <c r="AB93" s="47"/>
      <c r="AC93" s="47"/>
      <c r="AD93" s="47"/>
      <c r="AE93" s="47"/>
    </row>
    <row r="94" spans="2:31" x14ac:dyDescent="0.2">
      <c r="B94" s="47"/>
      <c r="C94" s="47"/>
      <c r="D94" s="47"/>
      <c r="E94" s="47"/>
      <c r="F94" s="47"/>
      <c r="G94" s="47"/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7"/>
      <c r="Z94" s="47"/>
      <c r="AA94" s="47"/>
      <c r="AB94" s="47"/>
      <c r="AC94" s="47"/>
      <c r="AD94" s="47"/>
      <c r="AE94" s="47"/>
    </row>
    <row r="95" spans="2:31" x14ac:dyDescent="0.2">
      <c r="B95" s="47"/>
      <c r="C95" s="47"/>
      <c r="D95" s="47"/>
      <c r="E95" s="47"/>
      <c r="F95" s="47"/>
      <c r="G95" s="47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  <c r="T95" s="47"/>
      <c r="U95" s="47"/>
      <c r="V95" s="47"/>
      <c r="W95" s="47"/>
      <c r="X95" s="47"/>
      <c r="Y95" s="47"/>
      <c r="Z95" s="47"/>
      <c r="AA95" s="47"/>
      <c r="AB95" s="47"/>
      <c r="AC95" s="47"/>
      <c r="AD95" s="47"/>
      <c r="AE95" s="47"/>
    </row>
    <row r="96" spans="2:31" x14ac:dyDescent="0.2"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47"/>
      <c r="N96" s="47"/>
      <c r="O96" s="47"/>
      <c r="P96" s="47"/>
      <c r="Q96" s="47"/>
      <c r="R96" s="47"/>
      <c r="S96" s="47"/>
      <c r="T96" s="47"/>
      <c r="U96" s="47"/>
      <c r="V96" s="47"/>
      <c r="W96" s="47"/>
      <c r="X96" s="47"/>
      <c r="Y96" s="47"/>
      <c r="Z96" s="47"/>
      <c r="AA96" s="47"/>
      <c r="AB96" s="47"/>
      <c r="AC96" s="47"/>
      <c r="AD96" s="47"/>
      <c r="AE96" s="47"/>
    </row>
    <row r="97" spans="2:31" x14ac:dyDescent="0.2"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47"/>
      <c r="N97" s="47"/>
      <c r="O97" s="47"/>
      <c r="P97" s="47"/>
      <c r="Q97" s="47"/>
      <c r="R97" s="47"/>
      <c r="S97" s="47"/>
      <c r="T97" s="47"/>
      <c r="U97" s="47"/>
      <c r="V97" s="47"/>
      <c r="W97" s="47"/>
      <c r="X97" s="47"/>
      <c r="Y97" s="47"/>
      <c r="Z97" s="47"/>
      <c r="AA97" s="47"/>
      <c r="AB97" s="47"/>
      <c r="AC97" s="47"/>
      <c r="AD97" s="47"/>
      <c r="AE97" s="47"/>
    </row>
    <row r="98" spans="2:31" x14ac:dyDescent="0.2">
      <c r="B98" s="47"/>
      <c r="C98" s="47"/>
      <c r="D98" s="47"/>
      <c r="E98" s="47"/>
      <c r="F98" s="47"/>
      <c r="G98" s="47"/>
      <c r="H98" s="47"/>
      <c r="I98" s="47"/>
      <c r="J98" s="47"/>
      <c r="K98" s="47"/>
      <c r="L98" s="47"/>
      <c r="M98" s="47"/>
      <c r="N98" s="47"/>
      <c r="O98" s="47"/>
      <c r="P98" s="47"/>
      <c r="Q98" s="47"/>
      <c r="R98" s="47"/>
      <c r="S98" s="47"/>
      <c r="T98" s="47"/>
      <c r="U98" s="47"/>
      <c r="V98" s="47"/>
      <c r="W98" s="47"/>
      <c r="X98" s="47"/>
      <c r="Y98" s="47"/>
      <c r="Z98" s="47"/>
      <c r="AA98" s="47"/>
      <c r="AB98" s="47"/>
      <c r="AC98" s="47"/>
      <c r="AD98" s="47"/>
      <c r="AE98" s="47"/>
    </row>
    <row r="99" spans="2:31" x14ac:dyDescent="0.2"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47"/>
      <c r="V99" s="47"/>
      <c r="W99" s="47"/>
      <c r="X99" s="47"/>
      <c r="Y99" s="47"/>
      <c r="Z99" s="47"/>
      <c r="AA99" s="47"/>
      <c r="AB99" s="47"/>
      <c r="AC99" s="47"/>
      <c r="AD99" s="47"/>
      <c r="AE99" s="47"/>
    </row>
    <row r="100" spans="2:31" x14ac:dyDescent="0.2">
      <c r="B100" s="47"/>
      <c r="C100" s="47"/>
      <c r="D100" s="47"/>
      <c r="E100" s="47"/>
      <c r="F100" s="47"/>
      <c r="G100" s="47"/>
      <c r="H100" s="47"/>
      <c r="I100" s="47"/>
      <c r="J100" s="47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</row>
    <row r="101" spans="2:31" x14ac:dyDescent="0.2">
      <c r="B101" s="47"/>
      <c r="C101" s="47"/>
      <c r="D101" s="47"/>
      <c r="E101" s="47"/>
      <c r="F101" s="47"/>
      <c r="G101" s="47"/>
      <c r="H101" s="47"/>
      <c r="I101" s="47"/>
      <c r="J101" s="47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</row>
    <row r="102" spans="2:31" x14ac:dyDescent="0.2">
      <c r="B102" s="47"/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</row>
    <row r="103" spans="2:31" x14ac:dyDescent="0.2">
      <c r="B103" s="47"/>
      <c r="C103" s="47"/>
      <c r="D103" s="47"/>
      <c r="E103" s="47"/>
      <c r="F103" s="47"/>
      <c r="G103" s="47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47"/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</row>
    <row r="104" spans="2:31" x14ac:dyDescent="0.2">
      <c r="B104" s="47"/>
      <c r="C104" s="47"/>
      <c r="D104" s="47"/>
      <c r="E104" s="47"/>
      <c r="F104" s="47"/>
      <c r="G104" s="47"/>
      <c r="H104" s="47"/>
      <c r="I104" s="47"/>
      <c r="J104" s="47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47"/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</row>
    <row r="105" spans="2:31" x14ac:dyDescent="0.2">
      <c r="B105" s="47"/>
      <c r="C105" s="47"/>
      <c r="D105" s="47"/>
      <c r="E105" s="47"/>
      <c r="F105" s="47"/>
      <c r="G105" s="47"/>
      <c r="H105" s="47"/>
      <c r="I105" s="47"/>
      <c r="J105" s="47"/>
      <c r="K105" s="47"/>
      <c r="L105" s="47"/>
      <c r="M105" s="47"/>
      <c r="N105" s="47"/>
      <c r="O105" s="47"/>
      <c r="P105" s="47"/>
      <c r="Q105" s="47"/>
      <c r="R105" s="47"/>
      <c r="S105" s="47"/>
      <c r="T105" s="47"/>
      <c r="U105" s="47"/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</row>
    <row r="106" spans="2:31" x14ac:dyDescent="0.2">
      <c r="B106" s="47"/>
      <c r="C106" s="47"/>
      <c r="D106" s="47"/>
      <c r="E106" s="47"/>
      <c r="F106" s="47"/>
      <c r="G106" s="47"/>
      <c r="H106" s="47"/>
      <c r="I106" s="47"/>
      <c r="J106" s="47"/>
      <c r="K106" s="47"/>
      <c r="L106" s="47"/>
      <c r="M106" s="47"/>
      <c r="N106" s="47"/>
      <c r="O106" s="47"/>
      <c r="P106" s="47"/>
      <c r="Q106" s="47"/>
      <c r="R106" s="47"/>
      <c r="S106" s="47"/>
      <c r="T106" s="47"/>
      <c r="U106" s="47"/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</row>
    <row r="107" spans="2:31" x14ac:dyDescent="0.2">
      <c r="B107" s="47"/>
      <c r="C107" s="47"/>
      <c r="D107" s="47"/>
      <c r="E107" s="47"/>
      <c r="F107" s="47"/>
      <c r="G107" s="47"/>
      <c r="H107" s="47"/>
      <c r="I107" s="47"/>
      <c r="J107" s="47"/>
      <c r="K107" s="47"/>
      <c r="L107" s="47"/>
      <c r="M107" s="47"/>
      <c r="N107" s="47"/>
      <c r="O107" s="47"/>
      <c r="P107" s="47"/>
      <c r="Q107" s="47"/>
      <c r="R107" s="47"/>
      <c r="S107" s="47"/>
      <c r="T107" s="47"/>
      <c r="U107" s="47"/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</row>
    <row r="108" spans="2:31" x14ac:dyDescent="0.2">
      <c r="B108" s="47"/>
      <c r="C108" s="47"/>
      <c r="D108" s="47"/>
      <c r="E108" s="47"/>
      <c r="F108" s="47"/>
      <c r="G108" s="47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  <c r="T108" s="47"/>
      <c r="U108" s="47"/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</row>
    <row r="109" spans="2:31" x14ac:dyDescent="0.2">
      <c r="B109" s="47"/>
      <c r="C109" s="47"/>
      <c r="D109" s="47"/>
      <c r="E109" s="47"/>
      <c r="F109" s="47"/>
      <c r="G109" s="47"/>
      <c r="H109" s="47"/>
      <c r="I109" s="47"/>
      <c r="J109" s="47"/>
      <c r="K109" s="47"/>
      <c r="L109" s="47"/>
      <c r="M109" s="47"/>
      <c r="N109" s="47"/>
      <c r="O109" s="47"/>
      <c r="P109" s="47"/>
      <c r="Q109" s="47"/>
      <c r="R109" s="47"/>
      <c r="S109" s="47"/>
      <c r="T109" s="47"/>
      <c r="U109" s="47"/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</row>
    <row r="110" spans="2:31" x14ac:dyDescent="0.2">
      <c r="B110" s="47"/>
      <c r="C110" s="47"/>
      <c r="D110" s="47"/>
      <c r="E110" s="47"/>
      <c r="F110" s="47"/>
      <c r="G110" s="47"/>
      <c r="H110" s="47"/>
      <c r="I110" s="47"/>
      <c r="J110" s="47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47"/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</row>
    <row r="111" spans="2:31" x14ac:dyDescent="0.2">
      <c r="B111" s="47"/>
      <c r="C111" s="47"/>
      <c r="D111" s="47"/>
      <c r="E111" s="47"/>
      <c r="F111" s="47"/>
      <c r="G111" s="47"/>
      <c r="H111" s="47"/>
      <c r="I111" s="47"/>
      <c r="J111" s="47"/>
      <c r="K111" s="47"/>
      <c r="L111" s="47"/>
      <c r="M111" s="47"/>
      <c r="N111" s="47"/>
      <c r="O111" s="47"/>
      <c r="P111" s="47"/>
      <c r="Q111" s="47"/>
      <c r="R111" s="47"/>
      <c r="S111" s="47"/>
      <c r="T111" s="47"/>
      <c r="U111" s="47"/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</row>
    <row r="112" spans="2:31" x14ac:dyDescent="0.2">
      <c r="B112" s="47"/>
      <c r="C112" s="47"/>
      <c r="D112" s="47"/>
      <c r="E112" s="47"/>
      <c r="F112" s="47"/>
      <c r="G112" s="47"/>
      <c r="H112" s="47"/>
      <c r="I112" s="47"/>
      <c r="J112" s="47"/>
      <c r="K112" s="47"/>
      <c r="L112" s="47"/>
      <c r="M112" s="47"/>
      <c r="N112" s="47"/>
      <c r="O112" s="47"/>
      <c r="P112" s="47"/>
      <c r="Q112" s="47"/>
      <c r="R112" s="47"/>
      <c r="S112" s="47"/>
      <c r="T112" s="47"/>
      <c r="U112" s="47"/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</row>
    <row r="113" spans="2:31" x14ac:dyDescent="0.2">
      <c r="B113" s="47"/>
      <c r="C113" s="47"/>
      <c r="D113" s="47"/>
      <c r="E113" s="47"/>
      <c r="F113" s="47"/>
      <c r="G113" s="47"/>
      <c r="H113" s="47"/>
      <c r="I113" s="47"/>
      <c r="J113" s="47"/>
      <c r="K113" s="47"/>
      <c r="L113" s="47"/>
      <c r="M113" s="47"/>
      <c r="N113" s="47"/>
      <c r="O113" s="47"/>
      <c r="P113" s="47"/>
      <c r="Q113" s="47"/>
      <c r="R113" s="47"/>
      <c r="S113" s="47"/>
      <c r="T113" s="47"/>
      <c r="U113" s="47"/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</row>
    <row r="114" spans="2:31" x14ac:dyDescent="0.2"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47"/>
      <c r="O114" s="47"/>
      <c r="P114" s="47"/>
      <c r="Q114" s="47"/>
      <c r="R114" s="47"/>
      <c r="S114" s="47"/>
      <c r="T114" s="47"/>
      <c r="U114" s="47"/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</row>
    <row r="115" spans="2:31" x14ac:dyDescent="0.2">
      <c r="B115" s="47"/>
      <c r="C115" s="47"/>
      <c r="D115" s="47"/>
      <c r="E115" s="47"/>
      <c r="F115" s="47"/>
      <c r="G115" s="47"/>
      <c r="H115" s="47"/>
      <c r="I115" s="47"/>
      <c r="J115" s="47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47"/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</row>
    <row r="116" spans="2:31" x14ac:dyDescent="0.2">
      <c r="B116" s="47"/>
      <c r="C116" s="47"/>
      <c r="D116" s="47"/>
      <c r="E116" s="47"/>
      <c r="F116" s="47"/>
      <c r="G116" s="47"/>
      <c r="H116" s="47"/>
      <c r="I116" s="47"/>
      <c r="J116" s="47"/>
      <c r="K116" s="47"/>
      <c r="L116" s="47"/>
      <c r="M116" s="47"/>
      <c r="N116" s="47"/>
      <c r="O116" s="47"/>
      <c r="P116" s="47"/>
      <c r="Q116" s="47"/>
      <c r="R116" s="47"/>
      <c r="S116" s="47"/>
      <c r="T116" s="47"/>
      <c r="U116" s="47"/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</row>
    <row r="117" spans="2:31" x14ac:dyDescent="0.2">
      <c r="B117" s="47"/>
      <c r="C117" s="47"/>
      <c r="D117" s="47"/>
      <c r="E117" s="47"/>
      <c r="F117" s="47"/>
      <c r="G117" s="47"/>
      <c r="H117" s="47"/>
      <c r="I117" s="47"/>
      <c r="J117" s="47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</row>
    <row r="118" spans="2:31" x14ac:dyDescent="0.2">
      <c r="B118" s="47"/>
      <c r="C118" s="47"/>
      <c r="D118" s="47"/>
      <c r="E118" s="47"/>
      <c r="F118" s="47"/>
      <c r="G118" s="47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</row>
    <row r="119" spans="2:31" x14ac:dyDescent="0.2">
      <c r="B119" s="47"/>
      <c r="C119" s="47"/>
      <c r="D119" s="47"/>
      <c r="E119" s="47"/>
      <c r="F119" s="47"/>
      <c r="G119" s="47"/>
      <c r="H119" s="47"/>
      <c r="I119" s="47"/>
      <c r="J119" s="47"/>
      <c r="K119" s="47"/>
      <c r="L119" s="47"/>
      <c r="M119" s="47"/>
      <c r="N119" s="47"/>
      <c r="O119" s="47"/>
      <c r="P119" s="47"/>
      <c r="Q119" s="47"/>
      <c r="R119" s="47"/>
      <c r="S119" s="47"/>
      <c r="T119" s="47"/>
      <c r="U119" s="47"/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</row>
    <row r="120" spans="2:31" x14ac:dyDescent="0.2">
      <c r="B120" s="47"/>
      <c r="C120" s="47"/>
      <c r="D120" s="47"/>
      <c r="E120" s="47"/>
      <c r="F120" s="47"/>
      <c r="G120" s="47"/>
      <c r="H120" s="47"/>
      <c r="I120" s="47"/>
      <c r="J120" s="47"/>
      <c r="K120" s="47"/>
      <c r="L120" s="47"/>
      <c r="M120" s="47"/>
      <c r="N120" s="47"/>
      <c r="O120" s="47"/>
      <c r="P120" s="47"/>
      <c r="Q120" s="47"/>
      <c r="R120" s="47"/>
      <c r="S120" s="47"/>
      <c r="T120" s="47"/>
      <c r="U120" s="47"/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</row>
    <row r="121" spans="2:31" x14ac:dyDescent="0.2">
      <c r="B121" s="47"/>
      <c r="C121" s="47"/>
      <c r="D121" s="47"/>
      <c r="E121" s="47"/>
      <c r="F121" s="47"/>
      <c r="G121" s="47"/>
      <c r="H121" s="47"/>
      <c r="I121" s="47"/>
      <c r="J121" s="47"/>
      <c r="K121" s="47"/>
      <c r="L121" s="47"/>
      <c r="M121" s="47"/>
      <c r="N121" s="47"/>
      <c r="O121" s="47"/>
      <c r="P121" s="47"/>
      <c r="Q121" s="47"/>
      <c r="R121" s="47"/>
      <c r="S121" s="47"/>
      <c r="T121" s="47"/>
      <c r="U121" s="47"/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</row>
    <row r="122" spans="2:31" x14ac:dyDescent="0.2">
      <c r="B122" s="47"/>
      <c r="C122" s="47"/>
      <c r="D122" s="47"/>
      <c r="E122" s="47"/>
      <c r="F122" s="47"/>
      <c r="G122" s="47"/>
      <c r="H122" s="47"/>
      <c r="I122" s="47"/>
      <c r="J122" s="47"/>
      <c r="K122" s="47"/>
      <c r="L122" s="47"/>
      <c r="M122" s="47"/>
      <c r="N122" s="47"/>
      <c r="O122" s="47"/>
      <c r="P122" s="47"/>
      <c r="Q122" s="47"/>
      <c r="R122" s="47"/>
      <c r="S122" s="47"/>
      <c r="T122" s="47"/>
      <c r="U122" s="47"/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</row>
    <row r="123" spans="2:31" x14ac:dyDescent="0.2">
      <c r="B123" s="47"/>
      <c r="C123" s="47"/>
      <c r="D123" s="47"/>
      <c r="E123" s="47"/>
      <c r="F123" s="47"/>
      <c r="G123" s="47"/>
      <c r="H123" s="47"/>
      <c r="I123" s="47"/>
      <c r="J123" s="47"/>
      <c r="K123" s="47"/>
      <c r="L123" s="47"/>
      <c r="M123" s="47"/>
      <c r="N123" s="47"/>
      <c r="O123" s="47"/>
      <c r="P123" s="47"/>
      <c r="Q123" s="47"/>
      <c r="R123" s="47"/>
      <c r="S123" s="47"/>
      <c r="T123" s="47"/>
      <c r="U123" s="47"/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</row>
    <row r="124" spans="2:31" x14ac:dyDescent="0.2">
      <c r="B124" s="47"/>
      <c r="C124" s="47"/>
      <c r="D124" s="47"/>
      <c r="E124" s="47"/>
      <c r="F124" s="47"/>
      <c r="G124" s="47"/>
      <c r="H124" s="47"/>
      <c r="I124" s="47"/>
      <c r="J124" s="47"/>
      <c r="K124" s="47"/>
      <c r="L124" s="47"/>
      <c r="M124" s="47"/>
      <c r="N124" s="47"/>
      <c r="O124" s="47"/>
      <c r="P124" s="47"/>
      <c r="Q124" s="47"/>
      <c r="R124" s="47"/>
      <c r="S124" s="47"/>
      <c r="T124" s="47"/>
      <c r="U124" s="47"/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</row>
    <row r="125" spans="2:31" x14ac:dyDescent="0.2">
      <c r="B125" s="47"/>
      <c r="C125" s="47"/>
      <c r="D125" s="47"/>
      <c r="E125" s="47"/>
      <c r="F125" s="47"/>
      <c r="G125" s="47"/>
      <c r="H125" s="47"/>
      <c r="I125" s="47"/>
      <c r="J125" s="47"/>
      <c r="K125" s="47"/>
      <c r="L125" s="47"/>
      <c r="M125" s="47"/>
      <c r="N125" s="47"/>
      <c r="O125" s="47"/>
      <c r="P125" s="47"/>
      <c r="Q125" s="47"/>
      <c r="R125" s="47"/>
      <c r="S125" s="47"/>
      <c r="T125" s="47"/>
      <c r="U125" s="47"/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</row>
    <row r="126" spans="2:31" x14ac:dyDescent="0.2">
      <c r="B126" s="47"/>
      <c r="C126" s="47"/>
      <c r="D126" s="47"/>
      <c r="E126" s="47"/>
      <c r="F126" s="47"/>
      <c r="G126" s="47"/>
      <c r="H126" s="47"/>
      <c r="I126" s="47"/>
      <c r="J126" s="47"/>
      <c r="K126" s="47"/>
      <c r="L126" s="47"/>
      <c r="M126" s="47"/>
      <c r="N126" s="47"/>
      <c r="O126" s="47"/>
      <c r="P126" s="47"/>
      <c r="Q126" s="47"/>
      <c r="R126" s="47"/>
      <c r="S126" s="47"/>
      <c r="T126" s="47"/>
      <c r="U126" s="47"/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</row>
    <row r="127" spans="2:31" x14ac:dyDescent="0.2">
      <c r="B127" s="47"/>
      <c r="C127" s="47"/>
      <c r="D127" s="47"/>
      <c r="E127" s="47"/>
      <c r="F127" s="47"/>
      <c r="G127" s="47"/>
      <c r="H127" s="47"/>
      <c r="I127" s="47"/>
      <c r="J127" s="47"/>
      <c r="K127" s="47"/>
      <c r="L127" s="47"/>
      <c r="M127" s="47"/>
      <c r="N127" s="47"/>
      <c r="O127" s="47"/>
      <c r="P127" s="47"/>
      <c r="Q127" s="47"/>
      <c r="R127" s="47"/>
      <c r="S127" s="47"/>
      <c r="T127" s="47"/>
      <c r="U127" s="47"/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</row>
    <row r="128" spans="2:31" x14ac:dyDescent="0.2">
      <c r="B128" s="47"/>
      <c r="C128" s="47"/>
      <c r="D128" s="47"/>
      <c r="E128" s="47"/>
      <c r="F128" s="47"/>
      <c r="G128" s="47"/>
      <c r="H128" s="47"/>
      <c r="I128" s="47"/>
      <c r="J128" s="47"/>
      <c r="K128" s="47"/>
      <c r="L128" s="47"/>
      <c r="M128" s="47"/>
      <c r="N128" s="47"/>
      <c r="O128" s="47"/>
      <c r="P128" s="47"/>
      <c r="Q128" s="47"/>
      <c r="R128" s="47"/>
      <c r="S128" s="47"/>
      <c r="T128" s="47"/>
      <c r="U128" s="47"/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</row>
    <row r="129" spans="2:31" x14ac:dyDescent="0.2">
      <c r="B129" s="47"/>
      <c r="C129" s="47"/>
      <c r="D129" s="47"/>
      <c r="E129" s="47"/>
      <c r="F129" s="47"/>
      <c r="G129" s="47"/>
      <c r="H129" s="47"/>
      <c r="I129" s="47"/>
      <c r="J129" s="47"/>
      <c r="K129" s="47"/>
      <c r="L129" s="47"/>
      <c r="M129" s="47"/>
      <c r="N129" s="47"/>
      <c r="O129" s="47"/>
      <c r="P129" s="47"/>
      <c r="Q129" s="47"/>
      <c r="R129" s="47"/>
      <c r="S129" s="47"/>
      <c r="T129" s="47"/>
      <c r="U129" s="47"/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</row>
    <row r="130" spans="2:31" x14ac:dyDescent="0.2">
      <c r="B130" s="47"/>
      <c r="C130" s="47"/>
      <c r="D130" s="47"/>
      <c r="E130" s="47"/>
      <c r="F130" s="47"/>
      <c r="G130" s="47"/>
      <c r="H130" s="47"/>
      <c r="I130" s="47"/>
      <c r="J130" s="47"/>
      <c r="K130" s="47"/>
      <c r="L130" s="47"/>
      <c r="M130" s="47"/>
      <c r="N130" s="47"/>
      <c r="O130" s="47"/>
      <c r="P130" s="47"/>
      <c r="Q130" s="47"/>
      <c r="R130" s="47"/>
      <c r="S130" s="47"/>
      <c r="T130" s="47"/>
      <c r="U130" s="47"/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</row>
    <row r="131" spans="2:31" x14ac:dyDescent="0.2">
      <c r="B131" s="47"/>
      <c r="C131" s="47"/>
      <c r="D131" s="47"/>
      <c r="E131" s="47"/>
      <c r="F131" s="47"/>
      <c r="G131" s="47"/>
      <c r="H131" s="47"/>
      <c r="I131" s="47"/>
      <c r="J131" s="47"/>
      <c r="K131" s="47"/>
      <c r="L131" s="47"/>
      <c r="M131" s="47"/>
      <c r="N131" s="47"/>
      <c r="O131" s="47"/>
      <c r="P131" s="47"/>
      <c r="Q131" s="47"/>
      <c r="R131" s="47"/>
      <c r="S131" s="47"/>
      <c r="T131" s="47"/>
      <c r="U131" s="47"/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</row>
    <row r="132" spans="2:31" x14ac:dyDescent="0.2">
      <c r="B132" s="47"/>
      <c r="C132" s="47"/>
      <c r="D132" s="47"/>
      <c r="E132" s="47"/>
      <c r="F132" s="47"/>
      <c r="G132" s="47"/>
      <c r="H132" s="47"/>
      <c r="I132" s="47"/>
      <c r="J132" s="47"/>
      <c r="K132" s="47"/>
      <c r="L132" s="47"/>
      <c r="M132" s="47"/>
      <c r="N132" s="47"/>
      <c r="O132" s="47"/>
      <c r="P132" s="47"/>
      <c r="Q132" s="47"/>
      <c r="R132" s="47"/>
      <c r="S132" s="47"/>
      <c r="T132" s="47"/>
      <c r="U132" s="47"/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</row>
    <row r="133" spans="2:31" x14ac:dyDescent="0.2">
      <c r="B133" s="47"/>
      <c r="C133" s="47"/>
      <c r="D133" s="47"/>
      <c r="E133" s="47"/>
      <c r="F133" s="47"/>
      <c r="G133" s="47"/>
      <c r="H133" s="47"/>
      <c r="I133" s="47"/>
      <c r="J133" s="47"/>
      <c r="K133" s="47"/>
      <c r="L133" s="47"/>
      <c r="M133" s="47"/>
      <c r="N133" s="47"/>
      <c r="O133" s="47"/>
      <c r="P133" s="47"/>
      <c r="Q133" s="47"/>
      <c r="R133" s="47"/>
      <c r="S133" s="47"/>
      <c r="T133" s="47"/>
      <c r="U133" s="47"/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</row>
    <row r="134" spans="2:31" x14ac:dyDescent="0.2">
      <c r="B134" s="47"/>
      <c r="C134" s="47"/>
      <c r="D134" s="47"/>
      <c r="E134" s="47"/>
      <c r="F134" s="47"/>
      <c r="G134" s="47"/>
      <c r="H134" s="47"/>
      <c r="I134" s="47"/>
      <c r="J134" s="47"/>
      <c r="K134" s="47"/>
      <c r="L134" s="47"/>
      <c r="M134" s="47"/>
      <c r="N134" s="47"/>
      <c r="O134" s="47"/>
      <c r="P134" s="47"/>
      <c r="Q134" s="47"/>
      <c r="R134" s="47"/>
      <c r="S134" s="47"/>
      <c r="T134" s="47"/>
      <c r="U134" s="47"/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</row>
    <row r="135" spans="2:31" x14ac:dyDescent="0.2">
      <c r="B135" s="47"/>
      <c r="C135" s="47"/>
      <c r="D135" s="47"/>
      <c r="E135" s="47"/>
      <c r="F135" s="47"/>
      <c r="G135" s="47"/>
      <c r="H135" s="47"/>
      <c r="I135" s="47"/>
      <c r="J135" s="47"/>
      <c r="K135" s="47"/>
      <c r="L135" s="47"/>
      <c r="M135" s="47"/>
      <c r="N135" s="47"/>
      <c r="O135" s="47"/>
      <c r="P135" s="47"/>
      <c r="Q135" s="47"/>
      <c r="R135" s="47"/>
      <c r="S135" s="47"/>
      <c r="T135" s="47"/>
      <c r="U135" s="47"/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</row>
    <row r="136" spans="2:31" x14ac:dyDescent="0.2">
      <c r="B136" s="47"/>
      <c r="C136" s="47"/>
      <c r="D136" s="47"/>
      <c r="E136" s="47"/>
      <c r="F136" s="47"/>
      <c r="G136" s="47"/>
      <c r="H136" s="47"/>
      <c r="I136" s="47"/>
      <c r="J136" s="47"/>
      <c r="K136" s="47"/>
      <c r="L136" s="47"/>
      <c r="M136" s="47"/>
      <c r="N136" s="47"/>
      <c r="O136" s="47"/>
      <c r="P136" s="47"/>
      <c r="Q136" s="47"/>
      <c r="R136" s="47"/>
      <c r="S136" s="47"/>
      <c r="T136" s="47"/>
      <c r="U136" s="47"/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</row>
    <row r="137" spans="2:31" x14ac:dyDescent="0.2">
      <c r="B137" s="47"/>
      <c r="C137" s="47"/>
      <c r="D137" s="47"/>
      <c r="E137" s="47"/>
      <c r="F137" s="47"/>
      <c r="G137" s="47"/>
      <c r="H137" s="47"/>
      <c r="I137" s="47"/>
      <c r="J137" s="47"/>
      <c r="K137" s="47"/>
      <c r="L137" s="47"/>
      <c r="M137" s="47"/>
      <c r="N137" s="47"/>
      <c r="O137" s="47"/>
      <c r="P137" s="47"/>
      <c r="Q137" s="47"/>
      <c r="R137" s="47"/>
      <c r="S137" s="47"/>
      <c r="T137" s="47"/>
      <c r="U137" s="47"/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</row>
    <row r="138" spans="2:31" x14ac:dyDescent="0.2">
      <c r="B138" s="47"/>
      <c r="C138" s="47"/>
      <c r="D138" s="47"/>
      <c r="E138" s="47"/>
      <c r="F138" s="47"/>
      <c r="G138" s="47"/>
      <c r="H138" s="47"/>
      <c r="I138" s="47"/>
      <c r="J138" s="47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</row>
    <row r="139" spans="2:31" x14ac:dyDescent="0.2">
      <c r="B139" s="47"/>
      <c r="C139" s="47"/>
      <c r="D139" s="47"/>
      <c r="E139" s="47"/>
      <c r="F139" s="47"/>
      <c r="G139" s="47"/>
      <c r="H139" s="47"/>
      <c r="I139" s="47"/>
      <c r="J139" s="47"/>
      <c r="K139" s="47"/>
      <c r="L139" s="47"/>
      <c r="M139" s="47"/>
      <c r="N139" s="47"/>
      <c r="O139" s="47"/>
      <c r="P139" s="47"/>
      <c r="Q139" s="47"/>
      <c r="R139" s="47"/>
      <c r="S139" s="47"/>
      <c r="T139" s="47"/>
      <c r="U139" s="47"/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</row>
    <row r="140" spans="2:31" x14ac:dyDescent="0.2">
      <c r="B140" s="47"/>
      <c r="C140" s="47"/>
      <c r="D140" s="47"/>
      <c r="E140" s="47"/>
      <c r="F140" s="47"/>
      <c r="G140" s="47"/>
      <c r="H140" s="47"/>
      <c r="I140" s="47"/>
      <c r="J140" s="47"/>
      <c r="K140" s="47"/>
      <c r="L140" s="47"/>
      <c r="M140" s="47"/>
      <c r="N140" s="47"/>
      <c r="O140" s="47"/>
      <c r="P140" s="47"/>
      <c r="Q140" s="47"/>
      <c r="R140" s="47"/>
      <c r="S140" s="47"/>
      <c r="T140" s="47"/>
      <c r="U140" s="47"/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</row>
    <row r="141" spans="2:31" x14ac:dyDescent="0.2">
      <c r="B141" s="47"/>
      <c r="C141" s="47"/>
      <c r="D141" s="47"/>
      <c r="E141" s="47"/>
      <c r="F141" s="47"/>
      <c r="G141" s="47"/>
      <c r="H141" s="47"/>
      <c r="I141" s="47"/>
      <c r="J141" s="47"/>
      <c r="K141" s="47"/>
      <c r="L141" s="47"/>
      <c r="M141" s="47"/>
      <c r="N141" s="47"/>
      <c r="O141" s="47"/>
      <c r="P141" s="47"/>
      <c r="Q141" s="47"/>
      <c r="R141" s="47"/>
      <c r="S141" s="47"/>
      <c r="T141" s="47"/>
      <c r="U141" s="47"/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</row>
    <row r="142" spans="2:31" x14ac:dyDescent="0.2">
      <c r="B142" s="47"/>
      <c r="C142" s="47"/>
      <c r="D142" s="47"/>
      <c r="E142" s="47"/>
      <c r="F142" s="47"/>
      <c r="G142" s="47"/>
      <c r="H142" s="47"/>
      <c r="I142" s="47"/>
      <c r="J142" s="47"/>
      <c r="K142" s="47"/>
      <c r="L142" s="47"/>
      <c r="M142" s="47"/>
      <c r="N142" s="47"/>
      <c r="O142" s="47"/>
      <c r="P142" s="47"/>
      <c r="Q142" s="47"/>
      <c r="R142" s="47"/>
      <c r="S142" s="47"/>
      <c r="T142" s="47"/>
      <c r="U142" s="47"/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</row>
    <row r="143" spans="2:31" x14ac:dyDescent="0.2">
      <c r="B143" s="47"/>
      <c r="C143" s="47"/>
      <c r="D143" s="47"/>
      <c r="E143" s="47"/>
      <c r="F143" s="47"/>
      <c r="G143" s="47"/>
      <c r="H143" s="47"/>
      <c r="I143" s="47"/>
      <c r="J143" s="47"/>
      <c r="K143" s="47"/>
      <c r="L143" s="47"/>
      <c r="M143" s="47"/>
      <c r="N143" s="47"/>
      <c r="O143" s="47"/>
      <c r="P143" s="47"/>
      <c r="Q143" s="47"/>
      <c r="R143" s="47"/>
      <c r="S143" s="47"/>
      <c r="T143" s="47"/>
      <c r="U143" s="47"/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</row>
    <row r="144" spans="2:31" x14ac:dyDescent="0.2">
      <c r="B144" s="47"/>
      <c r="C144" s="47"/>
      <c r="D144" s="47"/>
      <c r="E144" s="47"/>
      <c r="F144" s="47"/>
      <c r="G144" s="47"/>
      <c r="H144" s="47"/>
      <c r="I144" s="47"/>
      <c r="J144" s="47"/>
      <c r="K144" s="47"/>
      <c r="L144" s="47"/>
      <c r="M144" s="47"/>
      <c r="N144" s="47"/>
      <c r="O144" s="47"/>
      <c r="P144" s="47"/>
      <c r="Q144" s="47"/>
      <c r="R144" s="47"/>
      <c r="S144" s="47"/>
      <c r="T144" s="47"/>
      <c r="U144" s="47"/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</row>
    <row r="145" spans="2:31" x14ac:dyDescent="0.2">
      <c r="B145" s="47"/>
      <c r="C145" s="47"/>
      <c r="D145" s="47"/>
      <c r="E145" s="47"/>
      <c r="F145" s="47"/>
      <c r="G145" s="47"/>
      <c r="H145" s="47"/>
      <c r="I145" s="47"/>
      <c r="J145" s="47"/>
      <c r="K145" s="47"/>
      <c r="L145" s="47"/>
      <c r="M145" s="47"/>
      <c r="N145" s="47"/>
      <c r="O145" s="47"/>
      <c r="P145" s="47"/>
      <c r="Q145" s="47"/>
      <c r="R145" s="47"/>
      <c r="S145" s="47"/>
      <c r="T145" s="47"/>
      <c r="U145" s="47"/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</row>
    <row r="146" spans="2:31" x14ac:dyDescent="0.2">
      <c r="B146" s="47"/>
      <c r="C146" s="47"/>
      <c r="D146" s="47"/>
      <c r="E146" s="47"/>
      <c r="F146" s="47"/>
      <c r="G146" s="47"/>
      <c r="H146" s="47"/>
      <c r="I146" s="47"/>
      <c r="J146" s="47"/>
      <c r="K146" s="47"/>
      <c r="L146" s="47"/>
      <c r="M146" s="47"/>
      <c r="N146" s="47"/>
      <c r="O146" s="47"/>
      <c r="P146" s="47"/>
      <c r="Q146" s="47"/>
      <c r="R146" s="47"/>
      <c r="S146" s="47"/>
      <c r="T146" s="47"/>
      <c r="U146" s="47"/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</row>
    <row r="147" spans="2:31" x14ac:dyDescent="0.2">
      <c r="B147" s="47"/>
      <c r="C147" s="47"/>
      <c r="D147" s="47"/>
      <c r="E147" s="47"/>
      <c r="F147" s="47"/>
      <c r="G147" s="47"/>
      <c r="H147" s="47"/>
      <c r="I147" s="47"/>
      <c r="J147" s="47"/>
      <c r="K147" s="47"/>
      <c r="L147" s="47"/>
      <c r="M147" s="47"/>
      <c r="N147" s="47"/>
      <c r="O147" s="47"/>
      <c r="P147" s="47"/>
      <c r="Q147" s="47"/>
      <c r="R147" s="47"/>
      <c r="S147" s="47"/>
      <c r="T147" s="47"/>
      <c r="U147" s="47"/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</row>
    <row r="148" spans="2:31" x14ac:dyDescent="0.2">
      <c r="B148" s="47"/>
      <c r="C148" s="47"/>
      <c r="D148" s="47"/>
      <c r="E148" s="47"/>
      <c r="F148" s="47"/>
      <c r="G148" s="47"/>
      <c r="H148" s="47"/>
      <c r="I148" s="47"/>
      <c r="J148" s="47"/>
      <c r="K148" s="47"/>
      <c r="L148" s="47"/>
      <c r="M148" s="47"/>
      <c r="N148" s="47"/>
      <c r="O148" s="47"/>
      <c r="P148" s="47"/>
      <c r="Q148" s="47"/>
      <c r="R148" s="47"/>
      <c r="S148" s="47"/>
      <c r="T148" s="47"/>
      <c r="U148" s="47"/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</row>
    <row r="149" spans="2:31" x14ac:dyDescent="0.2">
      <c r="B149" s="47"/>
      <c r="C149" s="47"/>
      <c r="D149" s="47"/>
      <c r="E149" s="47"/>
      <c r="F149" s="47"/>
      <c r="G149" s="47"/>
      <c r="H149" s="47"/>
      <c r="I149" s="47"/>
      <c r="J149" s="47"/>
      <c r="K149" s="47"/>
      <c r="L149" s="47"/>
      <c r="M149" s="47"/>
      <c r="N149" s="47"/>
      <c r="O149" s="47"/>
      <c r="P149" s="47"/>
      <c r="Q149" s="47"/>
      <c r="R149" s="47"/>
      <c r="S149" s="47"/>
      <c r="T149" s="47"/>
      <c r="U149" s="47"/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</row>
    <row r="150" spans="2:31" x14ac:dyDescent="0.2">
      <c r="B150" s="47"/>
      <c r="C150" s="47"/>
      <c r="D150" s="47"/>
      <c r="E150" s="47"/>
      <c r="F150" s="47"/>
      <c r="G150" s="47"/>
      <c r="H150" s="47"/>
      <c r="I150" s="47"/>
      <c r="J150" s="47"/>
      <c r="K150" s="47"/>
      <c r="L150" s="47"/>
      <c r="M150" s="47"/>
      <c r="N150" s="47"/>
      <c r="O150" s="47"/>
      <c r="P150" s="47"/>
      <c r="Q150" s="47"/>
      <c r="R150" s="47"/>
      <c r="S150" s="47"/>
      <c r="T150" s="47"/>
      <c r="U150" s="47"/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</row>
    <row r="151" spans="2:31" x14ac:dyDescent="0.2">
      <c r="B151" s="47"/>
      <c r="C151" s="47"/>
      <c r="D151" s="47"/>
      <c r="E151" s="47"/>
      <c r="F151" s="47"/>
      <c r="G151" s="47"/>
      <c r="H151" s="47"/>
      <c r="I151" s="47"/>
      <c r="J151" s="47"/>
      <c r="K151" s="47"/>
      <c r="L151" s="47"/>
      <c r="M151" s="47"/>
      <c r="N151" s="47"/>
      <c r="O151" s="47"/>
      <c r="P151" s="47"/>
      <c r="Q151" s="47"/>
      <c r="R151" s="47"/>
      <c r="S151" s="47"/>
      <c r="T151" s="47"/>
      <c r="U151" s="47"/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</row>
    <row r="152" spans="2:31" x14ac:dyDescent="0.2">
      <c r="B152" s="47"/>
      <c r="C152" s="47"/>
      <c r="D152" s="47"/>
      <c r="E152" s="47"/>
      <c r="F152" s="47"/>
      <c r="G152" s="47"/>
      <c r="H152" s="47"/>
      <c r="I152" s="47"/>
      <c r="J152" s="47"/>
      <c r="K152" s="47"/>
      <c r="L152" s="47"/>
      <c r="M152" s="47"/>
      <c r="N152" s="47"/>
      <c r="O152" s="47"/>
      <c r="P152" s="47"/>
      <c r="Q152" s="47"/>
      <c r="R152" s="47"/>
      <c r="S152" s="47"/>
      <c r="T152" s="47"/>
      <c r="U152" s="47"/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</row>
    <row r="153" spans="2:31" x14ac:dyDescent="0.2">
      <c r="B153" s="47"/>
      <c r="C153" s="47"/>
      <c r="D153" s="47"/>
      <c r="E153" s="47"/>
      <c r="F153" s="47"/>
      <c r="G153" s="47"/>
      <c r="H153" s="47"/>
      <c r="I153" s="47"/>
      <c r="J153" s="47"/>
      <c r="K153" s="47"/>
      <c r="L153" s="47"/>
      <c r="M153" s="47"/>
      <c r="N153" s="47"/>
      <c r="O153" s="47"/>
      <c r="P153" s="47"/>
      <c r="Q153" s="47"/>
      <c r="R153" s="47"/>
      <c r="S153" s="47"/>
      <c r="T153" s="47"/>
      <c r="U153" s="47"/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</row>
    <row r="154" spans="2:31" x14ac:dyDescent="0.2">
      <c r="B154" s="47"/>
      <c r="C154" s="47"/>
      <c r="D154" s="47"/>
      <c r="E154" s="47"/>
      <c r="F154" s="47"/>
      <c r="G154" s="47"/>
      <c r="H154" s="47"/>
      <c r="I154" s="47"/>
      <c r="J154" s="47"/>
      <c r="K154" s="47"/>
      <c r="L154" s="47"/>
      <c r="M154" s="47"/>
      <c r="N154" s="47"/>
      <c r="O154" s="47"/>
      <c r="P154" s="47"/>
      <c r="Q154" s="47"/>
      <c r="R154" s="47"/>
      <c r="S154" s="47"/>
      <c r="T154" s="47"/>
      <c r="U154" s="47"/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</row>
    <row r="155" spans="2:31" x14ac:dyDescent="0.2">
      <c r="B155" s="47"/>
      <c r="C155" s="47"/>
      <c r="D155" s="47"/>
      <c r="E155" s="47"/>
      <c r="F155" s="47"/>
      <c r="G155" s="47"/>
      <c r="H155" s="47"/>
      <c r="I155" s="47"/>
      <c r="J155" s="47"/>
      <c r="K155" s="47"/>
      <c r="L155" s="47"/>
      <c r="M155" s="47"/>
      <c r="N155" s="47"/>
      <c r="O155" s="47"/>
      <c r="P155" s="47"/>
      <c r="Q155" s="47"/>
      <c r="R155" s="47"/>
      <c r="S155" s="47"/>
      <c r="T155" s="47"/>
      <c r="U155" s="47"/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</row>
    <row r="156" spans="2:31" x14ac:dyDescent="0.2">
      <c r="B156" s="47"/>
      <c r="C156" s="47"/>
      <c r="D156" s="47"/>
      <c r="E156" s="47"/>
      <c r="F156" s="47"/>
      <c r="G156" s="47"/>
      <c r="H156" s="47"/>
      <c r="I156" s="47"/>
      <c r="J156" s="47"/>
      <c r="K156" s="47"/>
      <c r="L156" s="47"/>
      <c r="M156" s="47"/>
      <c r="N156" s="47"/>
      <c r="O156" s="47"/>
      <c r="P156" s="47"/>
      <c r="Q156" s="47"/>
      <c r="R156" s="47"/>
      <c r="S156" s="47"/>
      <c r="T156" s="47"/>
      <c r="U156" s="47"/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</row>
    <row r="157" spans="2:31" x14ac:dyDescent="0.2">
      <c r="B157" s="47"/>
      <c r="C157" s="47"/>
      <c r="D157" s="47"/>
      <c r="E157" s="47"/>
      <c r="F157" s="47"/>
      <c r="G157" s="47"/>
      <c r="H157" s="47"/>
      <c r="I157" s="47"/>
      <c r="J157" s="47"/>
      <c r="K157" s="47"/>
      <c r="L157" s="47"/>
      <c r="M157" s="47"/>
      <c r="N157" s="47"/>
      <c r="O157" s="47"/>
      <c r="P157" s="47"/>
      <c r="Q157" s="47"/>
      <c r="R157" s="47"/>
      <c r="S157" s="47"/>
      <c r="T157" s="47"/>
      <c r="U157" s="47"/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</row>
    <row r="158" spans="2:31" x14ac:dyDescent="0.2">
      <c r="B158" s="47"/>
      <c r="C158" s="47"/>
      <c r="D158" s="47"/>
      <c r="E158" s="47"/>
      <c r="F158" s="47"/>
      <c r="G158" s="47"/>
      <c r="H158" s="47"/>
      <c r="I158" s="47"/>
      <c r="J158" s="47"/>
      <c r="K158" s="47"/>
      <c r="L158" s="47"/>
      <c r="M158" s="47"/>
      <c r="N158" s="47"/>
      <c r="O158" s="47"/>
      <c r="P158" s="47"/>
      <c r="Q158" s="47"/>
      <c r="R158" s="47"/>
      <c r="S158" s="47"/>
      <c r="T158" s="47"/>
      <c r="U158" s="47"/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</row>
    <row r="159" spans="2:31" x14ac:dyDescent="0.2">
      <c r="B159" s="47"/>
      <c r="C159" s="47"/>
      <c r="D159" s="47"/>
      <c r="E159" s="47"/>
      <c r="F159" s="47"/>
      <c r="G159" s="47"/>
      <c r="H159" s="47"/>
      <c r="I159" s="47"/>
      <c r="J159" s="47"/>
      <c r="K159" s="47"/>
      <c r="L159" s="47"/>
      <c r="M159" s="47"/>
      <c r="N159" s="47"/>
      <c r="O159" s="47"/>
      <c r="P159" s="47"/>
      <c r="Q159" s="47"/>
      <c r="R159" s="47"/>
      <c r="S159" s="47"/>
      <c r="T159" s="47"/>
      <c r="U159" s="47"/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</row>
    <row r="160" spans="2:31" x14ac:dyDescent="0.2">
      <c r="B160" s="47"/>
      <c r="C160" s="47"/>
      <c r="D160" s="47"/>
      <c r="E160" s="47"/>
      <c r="F160" s="47"/>
      <c r="G160" s="47"/>
      <c r="H160" s="47"/>
      <c r="I160" s="47"/>
      <c r="J160" s="47"/>
      <c r="K160" s="47"/>
      <c r="L160" s="47"/>
      <c r="M160" s="47"/>
      <c r="N160" s="47"/>
      <c r="O160" s="47"/>
      <c r="P160" s="47"/>
      <c r="Q160" s="47"/>
      <c r="R160" s="47"/>
      <c r="S160" s="47"/>
      <c r="T160" s="47"/>
      <c r="U160" s="47"/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</row>
    <row r="161" spans="2:31" x14ac:dyDescent="0.2">
      <c r="B161" s="47"/>
      <c r="C161" s="47"/>
      <c r="D161" s="47"/>
      <c r="E161" s="47"/>
      <c r="F161" s="47"/>
      <c r="G161" s="47"/>
      <c r="H161" s="47"/>
      <c r="I161" s="47"/>
      <c r="J161" s="47"/>
      <c r="K161" s="47"/>
      <c r="L161" s="47"/>
      <c r="M161" s="47"/>
      <c r="N161" s="47"/>
      <c r="O161" s="47"/>
      <c r="P161" s="47"/>
      <c r="Q161" s="47"/>
      <c r="R161" s="47"/>
      <c r="S161" s="47"/>
      <c r="T161" s="47"/>
      <c r="U161" s="47"/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</row>
    <row r="162" spans="2:31" x14ac:dyDescent="0.2">
      <c r="B162" s="47"/>
      <c r="C162" s="47"/>
      <c r="D162" s="47"/>
      <c r="E162" s="47"/>
      <c r="F162" s="47"/>
      <c r="G162" s="47"/>
      <c r="H162" s="47"/>
      <c r="I162" s="47"/>
      <c r="J162" s="47"/>
      <c r="K162" s="47"/>
      <c r="L162" s="47"/>
      <c r="M162" s="47"/>
      <c r="N162" s="47"/>
      <c r="O162" s="47"/>
      <c r="P162" s="47"/>
      <c r="Q162" s="47"/>
      <c r="R162" s="47"/>
      <c r="S162" s="47"/>
      <c r="T162" s="47"/>
      <c r="U162" s="47"/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</row>
    <row r="163" spans="2:31" x14ac:dyDescent="0.2">
      <c r="B163" s="47"/>
      <c r="C163" s="47"/>
      <c r="D163" s="47"/>
      <c r="E163" s="47"/>
      <c r="F163" s="47"/>
      <c r="G163" s="47"/>
      <c r="H163" s="47"/>
      <c r="I163" s="47"/>
      <c r="J163" s="47"/>
      <c r="K163" s="47"/>
      <c r="L163" s="47"/>
      <c r="M163" s="47"/>
      <c r="N163" s="47"/>
      <c r="O163" s="47"/>
      <c r="P163" s="47"/>
      <c r="Q163" s="47"/>
      <c r="R163" s="47"/>
      <c r="S163" s="47"/>
      <c r="T163" s="47"/>
      <c r="U163" s="47"/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</row>
    <row r="164" spans="2:31" x14ac:dyDescent="0.2">
      <c r="B164" s="47"/>
      <c r="C164" s="47"/>
      <c r="D164" s="47"/>
      <c r="E164" s="47"/>
      <c r="F164" s="47"/>
      <c r="G164" s="47"/>
      <c r="H164" s="47"/>
      <c r="I164" s="47"/>
      <c r="J164" s="47"/>
      <c r="K164" s="47"/>
      <c r="L164" s="47"/>
      <c r="M164" s="47"/>
      <c r="N164" s="47"/>
      <c r="O164" s="47"/>
      <c r="P164" s="47"/>
      <c r="Q164" s="47"/>
      <c r="R164" s="47"/>
      <c r="S164" s="47"/>
      <c r="T164" s="47"/>
      <c r="U164" s="47"/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</row>
    <row r="165" spans="2:31" x14ac:dyDescent="0.2">
      <c r="B165" s="47"/>
      <c r="C165" s="47"/>
      <c r="D165" s="47"/>
      <c r="E165" s="47"/>
      <c r="F165" s="47"/>
      <c r="G165" s="47"/>
      <c r="H165" s="47"/>
      <c r="I165" s="47"/>
      <c r="J165" s="47"/>
      <c r="K165" s="47"/>
      <c r="L165" s="47"/>
      <c r="M165" s="47"/>
      <c r="N165" s="47"/>
      <c r="O165" s="47"/>
      <c r="P165" s="47"/>
      <c r="Q165" s="47"/>
      <c r="R165" s="47"/>
      <c r="S165" s="47"/>
      <c r="T165" s="47"/>
      <c r="U165" s="47"/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</row>
    <row r="166" spans="2:31" x14ac:dyDescent="0.2">
      <c r="B166" s="47"/>
      <c r="C166" s="47"/>
      <c r="D166" s="47"/>
      <c r="E166" s="47"/>
      <c r="F166" s="47"/>
      <c r="G166" s="47"/>
      <c r="H166" s="47"/>
      <c r="I166" s="47"/>
      <c r="J166" s="47"/>
      <c r="K166" s="47"/>
      <c r="L166" s="47"/>
      <c r="M166" s="47"/>
      <c r="N166" s="47"/>
      <c r="O166" s="47"/>
      <c r="P166" s="47"/>
      <c r="Q166" s="47"/>
      <c r="R166" s="47"/>
      <c r="S166" s="47"/>
      <c r="T166" s="47"/>
      <c r="U166" s="47"/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</row>
    <row r="167" spans="2:31" x14ac:dyDescent="0.2">
      <c r="B167" s="47"/>
      <c r="C167" s="47"/>
      <c r="D167" s="47"/>
      <c r="E167" s="47"/>
      <c r="F167" s="47"/>
      <c r="G167" s="47"/>
      <c r="H167" s="47"/>
      <c r="I167" s="47"/>
      <c r="J167" s="47"/>
      <c r="K167" s="47"/>
      <c r="L167" s="47"/>
      <c r="M167" s="47"/>
      <c r="N167" s="47"/>
      <c r="O167" s="47"/>
      <c r="P167" s="47"/>
      <c r="Q167" s="47"/>
      <c r="R167" s="47"/>
      <c r="S167" s="47"/>
      <c r="T167" s="47"/>
      <c r="U167" s="47"/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</row>
    <row r="168" spans="2:31" x14ac:dyDescent="0.2">
      <c r="B168" s="47"/>
      <c r="C168" s="47"/>
      <c r="D168" s="47"/>
      <c r="E168" s="47"/>
      <c r="F168" s="47"/>
      <c r="G168" s="47"/>
      <c r="H168" s="47"/>
      <c r="I168" s="47"/>
      <c r="J168" s="47"/>
      <c r="K168" s="47"/>
      <c r="L168" s="47"/>
      <c r="M168" s="47"/>
      <c r="N168" s="47"/>
      <c r="O168" s="47"/>
      <c r="P168" s="47"/>
      <c r="Q168" s="47"/>
      <c r="R168" s="47"/>
      <c r="S168" s="47"/>
      <c r="T168" s="47"/>
      <c r="U168" s="47"/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</row>
    <row r="169" spans="2:31" x14ac:dyDescent="0.2">
      <c r="B169" s="47"/>
      <c r="C169" s="47"/>
      <c r="D169" s="47"/>
      <c r="E169" s="47"/>
      <c r="F169" s="47"/>
      <c r="G169" s="47"/>
      <c r="H169" s="47"/>
      <c r="I169" s="47"/>
      <c r="J169" s="47"/>
      <c r="K169" s="47"/>
      <c r="L169" s="47"/>
      <c r="M169" s="47"/>
      <c r="N169" s="47"/>
      <c r="O169" s="47"/>
      <c r="P169" s="47"/>
      <c r="Q169" s="47"/>
      <c r="R169" s="47"/>
      <c r="S169" s="47"/>
      <c r="T169" s="47"/>
      <c r="U169" s="47"/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</row>
    <row r="170" spans="2:31" x14ac:dyDescent="0.2">
      <c r="B170" s="47"/>
      <c r="C170" s="47"/>
      <c r="D170" s="47"/>
      <c r="E170" s="47"/>
      <c r="F170" s="47"/>
      <c r="G170" s="47"/>
      <c r="H170" s="47"/>
      <c r="I170" s="47"/>
      <c r="J170" s="47"/>
      <c r="K170" s="47"/>
      <c r="L170" s="47"/>
      <c r="M170" s="47"/>
      <c r="N170" s="47"/>
      <c r="O170" s="47"/>
      <c r="P170" s="47"/>
      <c r="Q170" s="47"/>
      <c r="R170" s="47"/>
      <c r="S170" s="47"/>
      <c r="T170" s="47"/>
      <c r="U170" s="47"/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</row>
    <row r="171" spans="2:31" x14ac:dyDescent="0.2">
      <c r="B171" s="47"/>
      <c r="C171" s="47"/>
      <c r="D171" s="47"/>
      <c r="E171" s="47"/>
      <c r="F171" s="47"/>
      <c r="G171" s="47"/>
      <c r="H171" s="47"/>
      <c r="I171" s="47"/>
      <c r="J171" s="47"/>
      <c r="K171" s="47"/>
      <c r="L171" s="47"/>
      <c r="M171" s="47"/>
      <c r="N171" s="47"/>
      <c r="O171" s="47"/>
      <c r="P171" s="47"/>
      <c r="Q171" s="47"/>
      <c r="R171" s="47"/>
      <c r="S171" s="47"/>
      <c r="T171" s="47"/>
      <c r="U171" s="47"/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</row>
    <row r="172" spans="2:31" x14ac:dyDescent="0.2">
      <c r="B172" s="47"/>
      <c r="C172" s="47"/>
      <c r="D172" s="47"/>
      <c r="E172" s="47"/>
      <c r="F172" s="47"/>
      <c r="G172" s="47"/>
      <c r="H172" s="47"/>
      <c r="I172" s="47"/>
      <c r="J172" s="47"/>
      <c r="K172" s="47"/>
      <c r="L172" s="47"/>
      <c r="M172" s="47"/>
      <c r="N172" s="47"/>
      <c r="O172" s="47"/>
      <c r="P172" s="47"/>
      <c r="Q172" s="47"/>
      <c r="R172" s="47"/>
      <c r="S172" s="47"/>
      <c r="T172" s="47"/>
      <c r="U172" s="47"/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</row>
    <row r="173" spans="2:31" x14ac:dyDescent="0.2">
      <c r="B173" s="47"/>
      <c r="C173" s="47"/>
      <c r="D173" s="47"/>
      <c r="E173" s="47"/>
      <c r="F173" s="47"/>
      <c r="G173" s="47"/>
      <c r="H173" s="47"/>
      <c r="I173" s="47"/>
      <c r="J173" s="47"/>
      <c r="K173" s="47"/>
      <c r="L173" s="47"/>
      <c r="M173" s="47"/>
      <c r="N173" s="47"/>
      <c r="O173" s="47"/>
      <c r="P173" s="47"/>
      <c r="Q173" s="47"/>
      <c r="R173" s="47"/>
      <c r="S173" s="47"/>
      <c r="T173" s="47"/>
      <c r="U173" s="47"/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</row>
    <row r="174" spans="2:31" x14ac:dyDescent="0.2">
      <c r="B174" s="47"/>
      <c r="C174" s="47"/>
      <c r="D174" s="47"/>
      <c r="E174" s="47"/>
      <c r="F174" s="47"/>
      <c r="G174" s="47"/>
      <c r="H174" s="47"/>
      <c r="I174" s="47"/>
      <c r="J174" s="47"/>
      <c r="K174" s="47"/>
      <c r="L174" s="47"/>
      <c r="M174" s="47"/>
      <c r="N174" s="47"/>
      <c r="O174" s="47"/>
      <c r="P174" s="47"/>
      <c r="Q174" s="47"/>
      <c r="R174" s="47"/>
      <c r="S174" s="47"/>
      <c r="T174" s="47"/>
      <c r="U174" s="47"/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</row>
    <row r="175" spans="2:31" x14ac:dyDescent="0.2">
      <c r="B175" s="47"/>
      <c r="C175" s="47"/>
      <c r="D175" s="47"/>
      <c r="E175" s="47"/>
      <c r="F175" s="47"/>
      <c r="G175" s="47"/>
      <c r="H175" s="47"/>
      <c r="I175" s="47"/>
      <c r="J175" s="47"/>
      <c r="K175" s="47"/>
      <c r="L175" s="47"/>
      <c r="M175" s="47"/>
      <c r="N175" s="47"/>
      <c r="O175" s="47"/>
      <c r="P175" s="47"/>
      <c r="Q175" s="47"/>
      <c r="R175" s="47"/>
      <c r="S175" s="47"/>
      <c r="T175" s="47"/>
      <c r="U175" s="47"/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</row>
    <row r="176" spans="2:31" x14ac:dyDescent="0.2">
      <c r="B176" s="47"/>
      <c r="C176" s="47"/>
      <c r="D176" s="47"/>
      <c r="E176" s="47"/>
      <c r="F176" s="47"/>
      <c r="G176" s="47"/>
      <c r="H176" s="47"/>
      <c r="I176" s="47"/>
      <c r="J176" s="47"/>
      <c r="K176" s="47"/>
      <c r="L176" s="47"/>
      <c r="M176" s="47"/>
      <c r="N176" s="47"/>
      <c r="O176" s="47"/>
      <c r="P176" s="47"/>
      <c r="Q176" s="47"/>
      <c r="R176" s="47"/>
      <c r="S176" s="47"/>
      <c r="T176" s="47"/>
      <c r="U176" s="47"/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</row>
    <row r="177" spans="2:31" x14ac:dyDescent="0.2">
      <c r="B177" s="47"/>
      <c r="C177" s="47"/>
      <c r="D177" s="47"/>
      <c r="E177" s="47"/>
      <c r="F177" s="47"/>
      <c r="G177" s="47"/>
      <c r="H177" s="47"/>
      <c r="I177" s="47"/>
      <c r="J177" s="47"/>
      <c r="K177" s="47"/>
      <c r="L177" s="47"/>
      <c r="M177" s="47"/>
      <c r="N177" s="47"/>
      <c r="O177" s="47"/>
      <c r="P177" s="47"/>
      <c r="Q177" s="47"/>
      <c r="R177" s="47"/>
      <c r="S177" s="47"/>
      <c r="T177" s="47"/>
      <c r="U177" s="47"/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</row>
    <row r="178" spans="2:31" x14ac:dyDescent="0.2">
      <c r="B178" s="47"/>
      <c r="C178" s="47"/>
      <c r="D178" s="47"/>
      <c r="E178" s="47"/>
      <c r="F178" s="47"/>
      <c r="G178" s="47"/>
      <c r="H178" s="47"/>
      <c r="I178" s="47"/>
      <c r="J178" s="47"/>
      <c r="K178" s="47"/>
      <c r="L178" s="47"/>
      <c r="M178" s="47"/>
      <c r="N178" s="47"/>
      <c r="O178" s="47"/>
      <c r="P178" s="47"/>
      <c r="Q178" s="47"/>
      <c r="R178" s="47"/>
      <c r="S178" s="47"/>
      <c r="T178" s="47"/>
      <c r="U178" s="47"/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</row>
    <row r="179" spans="2:31" x14ac:dyDescent="0.2">
      <c r="B179" s="47"/>
      <c r="C179" s="47"/>
      <c r="D179" s="47"/>
      <c r="E179" s="47"/>
      <c r="F179" s="47"/>
      <c r="G179" s="47"/>
      <c r="H179" s="47"/>
      <c r="I179" s="47"/>
      <c r="J179" s="47"/>
      <c r="K179" s="47"/>
      <c r="L179" s="47"/>
      <c r="M179" s="47"/>
      <c r="N179" s="47"/>
      <c r="O179" s="47"/>
      <c r="P179" s="47"/>
      <c r="Q179" s="47"/>
      <c r="R179" s="47"/>
      <c r="S179" s="47"/>
      <c r="T179" s="47"/>
      <c r="U179" s="47"/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</row>
    <row r="180" spans="2:31" x14ac:dyDescent="0.2">
      <c r="B180" s="47"/>
      <c r="C180" s="47"/>
      <c r="D180" s="47"/>
      <c r="E180" s="47"/>
      <c r="F180" s="47"/>
      <c r="G180" s="47"/>
      <c r="H180" s="47"/>
      <c r="I180" s="47"/>
      <c r="J180" s="47"/>
      <c r="K180" s="47"/>
      <c r="L180" s="47"/>
      <c r="M180" s="47"/>
      <c r="N180" s="47"/>
      <c r="O180" s="47"/>
      <c r="P180" s="47"/>
      <c r="Q180" s="47"/>
      <c r="R180" s="47"/>
      <c r="S180" s="47"/>
      <c r="T180" s="47"/>
      <c r="U180" s="47"/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</row>
    <row r="181" spans="2:31" x14ac:dyDescent="0.2">
      <c r="B181" s="47"/>
      <c r="C181" s="47"/>
      <c r="D181" s="47"/>
      <c r="E181" s="47"/>
      <c r="F181" s="47"/>
      <c r="G181" s="47"/>
      <c r="H181" s="47"/>
      <c r="I181" s="47"/>
      <c r="J181" s="47"/>
      <c r="K181" s="47"/>
      <c r="L181" s="47"/>
      <c r="M181" s="47"/>
      <c r="N181" s="47"/>
      <c r="O181" s="47"/>
      <c r="P181" s="47"/>
      <c r="Q181" s="47"/>
      <c r="R181" s="47"/>
      <c r="S181" s="47"/>
      <c r="T181" s="47"/>
      <c r="U181" s="47"/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</row>
    <row r="182" spans="2:31" x14ac:dyDescent="0.2">
      <c r="B182" s="47"/>
      <c r="C182" s="47"/>
      <c r="D182" s="47"/>
      <c r="E182" s="47"/>
      <c r="F182" s="47"/>
      <c r="G182" s="47"/>
      <c r="H182" s="47"/>
      <c r="I182" s="47"/>
      <c r="J182" s="47"/>
      <c r="K182" s="47"/>
      <c r="L182" s="47"/>
      <c r="M182" s="47"/>
      <c r="N182" s="47"/>
      <c r="O182" s="47"/>
      <c r="P182" s="47"/>
      <c r="Q182" s="47"/>
      <c r="R182" s="47"/>
      <c r="S182" s="47"/>
      <c r="T182" s="47"/>
      <c r="U182" s="47"/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</row>
    <row r="183" spans="2:31" x14ac:dyDescent="0.2">
      <c r="B183" s="47"/>
      <c r="C183" s="47"/>
      <c r="D183" s="47"/>
      <c r="E183" s="47"/>
      <c r="F183" s="47"/>
      <c r="G183" s="47"/>
      <c r="H183" s="47"/>
      <c r="I183" s="47"/>
      <c r="J183" s="47"/>
      <c r="K183" s="47"/>
      <c r="L183" s="47"/>
      <c r="M183" s="47"/>
      <c r="N183" s="47"/>
      <c r="O183" s="47"/>
      <c r="P183" s="47"/>
      <c r="Q183" s="47"/>
      <c r="R183" s="47"/>
      <c r="S183" s="47"/>
      <c r="T183" s="47"/>
      <c r="U183" s="47"/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</row>
    <row r="184" spans="2:31" x14ac:dyDescent="0.2">
      <c r="B184" s="47"/>
      <c r="C184" s="47"/>
      <c r="D184" s="47"/>
      <c r="E184" s="47"/>
      <c r="F184" s="47"/>
      <c r="G184" s="47"/>
      <c r="H184" s="47"/>
      <c r="I184" s="47"/>
      <c r="J184" s="47"/>
      <c r="K184" s="47"/>
      <c r="L184" s="47"/>
      <c r="M184" s="47"/>
      <c r="N184" s="47"/>
      <c r="O184" s="47"/>
      <c r="P184" s="47"/>
      <c r="Q184" s="47"/>
      <c r="R184" s="47"/>
      <c r="S184" s="47"/>
      <c r="T184" s="47"/>
      <c r="U184" s="47"/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</row>
    <row r="185" spans="2:31" x14ac:dyDescent="0.2">
      <c r="B185" s="47"/>
      <c r="C185" s="47"/>
      <c r="D185" s="47"/>
      <c r="E185" s="47"/>
      <c r="F185" s="47"/>
      <c r="G185" s="47"/>
      <c r="H185" s="47"/>
      <c r="I185" s="47"/>
      <c r="J185" s="47"/>
      <c r="K185" s="47"/>
      <c r="L185" s="47"/>
      <c r="M185" s="47"/>
      <c r="N185" s="47"/>
      <c r="O185" s="47"/>
      <c r="P185" s="47"/>
      <c r="Q185" s="47"/>
      <c r="R185" s="47"/>
      <c r="S185" s="47"/>
      <c r="T185" s="47"/>
      <c r="U185" s="47"/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</row>
    <row r="186" spans="2:31" x14ac:dyDescent="0.2">
      <c r="B186" s="47"/>
      <c r="C186" s="47"/>
      <c r="D186" s="47"/>
      <c r="E186" s="47"/>
      <c r="F186" s="47"/>
      <c r="G186" s="47"/>
      <c r="H186" s="47"/>
      <c r="I186" s="47"/>
      <c r="J186" s="47"/>
      <c r="K186" s="47"/>
      <c r="L186" s="47"/>
      <c r="M186" s="47"/>
      <c r="N186" s="47"/>
      <c r="O186" s="47"/>
      <c r="P186" s="47"/>
      <c r="Q186" s="47"/>
      <c r="R186" s="47"/>
      <c r="S186" s="47"/>
      <c r="T186" s="47"/>
      <c r="U186" s="47"/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</row>
    <row r="187" spans="2:31" x14ac:dyDescent="0.2">
      <c r="B187" s="47"/>
      <c r="C187" s="47"/>
      <c r="D187" s="47"/>
      <c r="E187" s="47"/>
      <c r="F187" s="47"/>
      <c r="G187" s="47"/>
      <c r="H187" s="47"/>
      <c r="I187" s="47"/>
      <c r="J187" s="47"/>
      <c r="K187" s="47"/>
      <c r="L187" s="47"/>
      <c r="M187" s="47"/>
      <c r="N187" s="47"/>
      <c r="O187" s="47"/>
      <c r="P187" s="47"/>
      <c r="Q187" s="47"/>
      <c r="R187" s="47"/>
      <c r="S187" s="47"/>
      <c r="T187" s="47"/>
      <c r="U187" s="47"/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</row>
    <row r="188" spans="2:31" x14ac:dyDescent="0.2">
      <c r="B188" s="47"/>
      <c r="C188" s="47"/>
      <c r="D188" s="47"/>
      <c r="E188" s="47"/>
      <c r="F188" s="47"/>
      <c r="G188" s="47"/>
      <c r="H188" s="47"/>
      <c r="I188" s="47"/>
      <c r="J188" s="47"/>
      <c r="K188" s="47"/>
      <c r="L188" s="47"/>
      <c r="M188" s="47"/>
      <c r="N188" s="47"/>
      <c r="O188" s="47"/>
      <c r="P188" s="47"/>
      <c r="Q188" s="47"/>
      <c r="R188" s="47"/>
      <c r="S188" s="47"/>
      <c r="T188" s="47"/>
      <c r="U188" s="47"/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</row>
    <row r="189" spans="2:31" x14ac:dyDescent="0.2">
      <c r="B189" s="47"/>
      <c r="C189" s="47"/>
      <c r="D189" s="47"/>
      <c r="E189" s="47"/>
      <c r="F189" s="47"/>
      <c r="G189" s="47"/>
      <c r="H189" s="47"/>
      <c r="I189" s="47"/>
      <c r="J189" s="47"/>
      <c r="K189" s="47"/>
      <c r="L189" s="47"/>
      <c r="M189" s="47"/>
      <c r="N189" s="47"/>
      <c r="O189" s="47"/>
      <c r="P189" s="47"/>
      <c r="Q189" s="47"/>
      <c r="R189" s="47"/>
      <c r="S189" s="47"/>
      <c r="T189" s="47"/>
      <c r="U189" s="47"/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</row>
    <row r="190" spans="2:31" x14ac:dyDescent="0.2">
      <c r="B190" s="47"/>
      <c r="C190" s="47"/>
      <c r="D190" s="47"/>
      <c r="E190" s="47"/>
      <c r="F190" s="47"/>
      <c r="G190" s="47"/>
      <c r="H190" s="47"/>
      <c r="I190" s="47"/>
      <c r="J190" s="47"/>
      <c r="K190" s="47"/>
      <c r="L190" s="47"/>
      <c r="M190" s="47"/>
      <c r="N190" s="47"/>
      <c r="O190" s="47"/>
      <c r="P190" s="47"/>
      <c r="Q190" s="47"/>
      <c r="R190" s="47"/>
      <c r="S190" s="47"/>
      <c r="T190" s="47"/>
      <c r="U190" s="47"/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</row>
    <row r="191" spans="2:31" x14ac:dyDescent="0.2">
      <c r="B191" s="47"/>
      <c r="C191" s="47"/>
      <c r="D191" s="47"/>
      <c r="E191" s="47"/>
      <c r="F191" s="47"/>
      <c r="G191" s="47"/>
      <c r="H191" s="47"/>
      <c r="I191" s="47"/>
      <c r="J191" s="47"/>
      <c r="K191" s="47"/>
      <c r="L191" s="47"/>
      <c r="M191" s="47"/>
      <c r="N191" s="47"/>
      <c r="O191" s="47"/>
      <c r="P191" s="47"/>
      <c r="Q191" s="47"/>
      <c r="R191" s="47"/>
      <c r="S191" s="47"/>
      <c r="T191" s="47"/>
      <c r="U191" s="47"/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</row>
    <row r="192" spans="2:31" x14ac:dyDescent="0.2">
      <c r="B192" s="47"/>
      <c r="C192" s="47"/>
      <c r="D192" s="47"/>
      <c r="E192" s="47"/>
      <c r="F192" s="47"/>
      <c r="G192" s="47"/>
      <c r="H192" s="47"/>
      <c r="I192" s="47"/>
      <c r="J192" s="47"/>
      <c r="K192" s="47"/>
      <c r="L192" s="47"/>
      <c r="M192" s="47"/>
      <c r="N192" s="47"/>
      <c r="O192" s="47"/>
      <c r="P192" s="47"/>
      <c r="Q192" s="47"/>
      <c r="R192" s="47"/>
      <c r="S192" s="47"/>
      <c r="T192" s="47"/>
      <c r="U192" s="47"/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</row>
    <row r="193" spans="2:31" x14ac:dyDescent="0.2">
      <c r="B193" s="47"/>
      <c r="C193" s="47"/>
      <c r="D193" s="47"/>
      <c r="E193" s="47"/>
      <c r="F193" s="47"/>
      <c r="G193" s="47"/>
      <c r="H193" s="47"/>
      <c r="I193" s="47"/>
      <c r="J193" s="47"/>
      <c r="K193" s="47"/>
      <c r="L193" s="47"/>
      <c r="M193" s="47"/>
      <c r="N193" s="47"/>
      <c r="O193" s="47"/>
      <c r="P193" s="47"/>
      <c r="Q193" s="47"/>
      <c r="R193" s="47"/>
      <c r="S193" s="47"/>
      <c r="T193" s="47"/>
      <c r="U193" s="47"/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</row>
    <row r="194" spans="2:31" x14ac:dyDescent="0.2">
      <c r="B194" s="47"/>
      <c r="C194" s="47"/>
      <c r="D194" s="47"/>
      <c r="E194" s="47"/>
      <c r="F194" s="47"/>
      <c r="G194" s="47"/>
      <c r="H194" s="47"/>
      <c r="I194" s="47"/>
      <c r="J194" s="47"/>
      <c r="K194" s="47"/>
      <c r="L194" s="47"/>
      <c r="M194" s="47"/>
      <c r="N194" s="47"/>
      <c r="O194" s="47"/>
      <c r="P194" s="47"/>
      <c r="Q194" s="47"/>
      <c r="R194" s="47"/>
      <c r="S194" s="47"/>
      <c r="T194" s="47"/>
      <c r="U194" s="47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</row>
    <row r="195" spans="2:31" x14ac:dyDescent="0.2">
      <c r="B195" s="47"/>
      <c r="C195" s="47"/>
      <c r="D195" s="47"/>
      <c r="E195" s="47"/>
      <c r="F195" s="47"/>
      <c r="G195" s="47"/>
      <c r="H195" s="47"/>
      <c r="I195" s="47"/>
      <c r="J195" s="47"/>
      <c r="K195" s="47"/>
      <c r="L195" s="47"/>
      <c r="M195" s="47"/>
      <c r="N195" s="47"/>
      <c r="O195" s="47"/>
      <c r="P195" s="47"/>
      <c r="Q195" s="47"/>
      <c r="R195" s="47"/>
      <c r="S195" s="47"/>
      <c r="T195" s="47"/>
      <c r="U195" s="47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</row>
    <row r="196" spans="2:31" x14ac:dyDescent="0.2">
      <c r="B196" s="47"/>
      <c r="C196" s="47"/>
      <c r="D196" s="47"/>
      <c r="E196" s="47"/>
      <c r="F196" s="47"/>
      <c r="G196" s="47"/>
      <c r="H196" s="47"/>
      <c r="I196" s="47"/>
      <c r="J196" s="47"/>
      <c r="K196" s="47"/>
      <c r="L196" s="47"/>
      <c r="M196" s="47"/>
      <c r="N196" s="47"/>
      <c r="O196" s="47"/>
      <c r="P196" s="47"/>
      <c r="Q196" s="47"/>
      <c r="R196" s="47"/>
      <c r="S196" s="47"/>
      <c r="T196" s="47"/>
      <c r="U196" s="47"/>
      <c r="V196" s="47"/>
      <c r="W196" s="47"/>
      <c r="X196" s="47"/>
      <c r="Y196" s="47"/>
      <c r="Z196" s="47"/>
      <c r="AA196" s="47"/>
      <c r="AB196" s="47"/>
      <c r="AC196" s="47"/>
      <c r="AD196" s="47"/>
      <c r="AE196" s="47"/>
    </row>
    <row r="197" spans="2:31" x14ac:dyDescent="0.2">
      <c r="B197" s="47"/>
      <c r="C197" s="47"/>
      <c r="D197" s="47"/>
      <c r="E197" s="47"/>
      <c r="F197" s="47"/>
      <c r="G197" s="47"/>
      <c r="H197" s="47"/>
      <c r="I197" s="47"/>
      <c r="J197" s="47"/>
      <c r="K197" s="47"/>
      <c r="L197" s="47"/>
      <c r="M197" s="47"/>
      <c r="N197" s="47"/>
      <c r="O197" s="47"/>
      <c r="P197" s="47"/>
      <c r="Q197" s="47"/>
      <c r="R197" s="47"/>
      <c r="S197" s="47"/>
      <c r="T197" s="47"/>
      <c r="U197" s="47"/>
      <c r="V197" s="47"/>
      <c r="W197" s="47"/>
      <c r="X197" s="47"/>
      <c r="Y197" s="47"/>
      <c r="Z197" s="47"/>
      <c r="AA197" s="47"/>
      <c r="AB197" s="47"/>
      <c r="AC197" s="47"/>
      <c r="AD197" s="47"/>
      <c r="AE197" s="47"/>
    </row>
    <row r="198" spans="2:31" x14ac:dyDescent="0.2">
      <c r="B198" s="47"/>
      <c r="C198" s="47"/>
      <c r="D198" s="47"/>
      <c r="E198" s="47"/>
      <c r="F198" s="47"/>
      <c r="G198" s="47"/>
      <c r="H198" s="47"/>
      <c r="I198" s="47"/>
      <c r="J198" s="47"/>
      <c r="K198" s="47"/>
      <c r="L198" s="47"/>
      <c r="M198" s="47"/>
      <c r="N198" s="47"/>
      <c r="O198" s="47"/>
      <c r="P198" s="47"/>
      <c r="Q198" s="47"/>
      <c r="R198" s="47"/>
      <c r="S198" s="47"/>
      <c r="T198" s="47"/>
      <c r="U198" s="47"/>
      <c r="V198" s="47"/>
      <c r="W198" s="47"/>
      <c r="X198" s="47"/>
      <c r="Y198" s="47"/>
      <c r="Z198" s="47"/>
      <c r="AA198" s="47"/>
      <c r="AB198" s="47"/>
      <c r="AC198" s="47"/>
      <c r="AD198" s="47"/>
      <c r="AE198" s="47"/>
    </row>
    <row r="199" spans="2:31" x14ac:dyDescent="0.2">
      <c r="B199" s="47"/>
      <c r="C199" s="47"/>
      <c r="D199" s="47"/>
      <c r="E199" s="47"/>
      <c r="F199" s="47"/>
      <c r="G199" s="47"/>
      <c r="H199" s="47"/>
      <c r="I199" s="47"/>
      <c r="J199" s="47"/>
      <c r="K199" s="47"/>
      <c r="L199" s="47"/>
      <c r="M199" s="47"/>
      <c r="N199" s="47"/>
      <c r="O199" s="47"/>
      <c r="P199" s="47"/>
      <c r="Q199" s="47"/>
      <c r="R199" s="47"/>
      <c r="S199" s="47"/>
      <c r="T199" s="47"/>
      <c r="U199" s="47"/>
      <c r="V199" s="47"/>
      <c r="W199" s="47"/>
      <c r="X199" s="47"/>
      <c r="Y199" s="47"/>
      <c r="Z199" s="47"/>
      <c r="AA199" s="47"/>
      <c r="AB199" s="47"/>
      <c r="AC199" s="47"/>
      <c r="AD199" s="47"/>
      <c r="AE199" s="47"/>
    </row>
    <row r="200" spans="2:31" x14ac:dyDescent="0.2">
      <c r="B200" s="47"/>
      <c r="C200" s="47"/>
      <c r="D200" s="47"/>
      <c r="E200" s="47"/>
      <c r="F200" s="47"/>
      <c r="G200" s="47"/>
      <c r="H200" s="47"/>
      <c r="I200" s="47"/>
      <c r="J200" s="47"/>
      <c r="K200" s="47"/>
      <c r="L200" s="47"/>
      <c r="M200" s="47"/>
      <c r="N200" s="47"/>
      <c r="O200" s="47"/>
      <c r="P200" s="47"/>
      <c r="Q200" s="47"/>
      <c r="R200" s="47"/>
      <c r="S200" s="47"/>
      <c r="T200" s="47"/>
      <c r="U200" s="47"/>
      <c r="V200" s="47"/>
      <c r="W200" s="47"/>
      <c r="X200" s="47"/>
      <c r="Y200" s="47"/>
      <c r="Z200" s="47"/>
      <c r="AA200" s="47"/>
      <c r="AB200" s="47"/>
      <c r="AC200" s="47"/>
      <c r="AD200" s="47"/>
      <c r="AE200" s="47"/>
    </row>
    <row r="201" spans="2:31" x14ac:dyDescent="0.2">
      <c r="B201" s="47"/>
      <c r="C201" s="47"/>
      <c r="D201" s="47"/>
      <c r="E201" s="47"/>
      <c r="F201" s="47"/>
      <c r="G201" s="47"/>
      <c r="H201" s="47"/>
      <c r="I201" s="47"/>
      <c r="J201" s="47"/>
      <c r="K201" s="47"/>
      <c r="L201" s="47"/>
      <c r="M201" s="47"/>
      <c r="N201" s="47"/>
      <c r="O201" s="47"/>
      <c r="P201" s="47"/>
      <c r="Q201" s="47"/>
      <c r="R201" s="47"/>
      <c r="S201" s="47"/>
      <c r="T201" s="47"/>
      <c r="U201" s="47"/>
      <c r="V201" s="47"/>
      <c r="W201" s="47"/>
      <c r="X201" s="47"/>
      <c r="Y201" s="47"/>
      <c r="Z201" s="47"/>
      <c r="AA201" s="47"/>
      <c r="AB201" s="47"/>
      <c r="AC201" s="47"/>
      <c r="AD201" s="47"/>
      <c r="AE201" s="47"/>
    </row>
    <row r="202" spans="2:31" x14ac:dyDescent="0.2">
      <c r="B202" s="47"/>
      <c r="C202" s="47"/>
      <c r="D202" s="47"/>
      <c r="E202" s="47"/>
      <c r="F202" s="47"/>
      <c r="G202" s="47"/>
      <c r="H202" s="47"/>
      <c r="I202" s="47"/>
      <c r="J202" s="47"/>
      <c r="K202" s="47"/>
      <c r="L202" s="47"/>
      <c r="M202" s="47"/>
      <c r="N202" s="47"/>
      <c r="O202" s="47"/>
      <c r="P202" s="47"/>
      <c r="Q202" s="47"/>
      <c r="R202" s="47"/>
      <c r="S202" s="47"/>
      <c r="T202" s="47"/>
      <c r="U202" s="47"/>
      <c r="V202" s="47"/>
      <c r="W202" s="47"/>
      <c r="X202" s="47"/>
      <c r="Y202" s="47"/>
      <c r="Z202" s="47"/>
      <c r="AA202" s="47"/>
      <c r="AB202" s="47"/>
      <c r="AC202" s="47"/>
      <c r="AD202" s="47"/>
      <c r="AE202" s="47"/>
    </row>
    <row r="203" spans="2:31" x14ac:dyDescent="0.2">
      <c r="B203" s="47"/>
      <c r="C203" s="47"/>
      <c r="D203" s="47"/>
      <c r="E203" s="47"/>
      <c r="F203" s="47"/>
      <c r="G203" s="47"/>
      <c r="H203" s="47"/>
      <c r="I203" s="47"/>
      <c r="J203" s="47"/>
      <c r="K203" s="47"/>
      <c r="L203" s="47"/>
      <c r="M203" s="47"/>
      <c r="N203" s="47"/>
      <c r="O203" s="47"/>
      <c r="P203" s="47"/>
      <c r="Q203" s="47"/>
      <c r="R203" s="47"/>
      <c r="S203" s="47"/>
      <c r="T203" s="47"/>
      <c r="U203" s="47"/>
      <c r="V203" s="47"/>
      <c r="W203" s="47"/>
      <c r="X203" s="47"/>
      <c r="Y203" s="47"/>
      <c r="Z203" s="47"/>
      <c r="AA203" s="47"/>
      <c r="AB203" s="47"/>
      <c r="AC203" s="47"/>
      <c r="AD203" s="47"/>
      <c r="AE203" s="47"/>
    </row>
    <row r="204" spans="2:31" x14ac:dyDescent="0.2">
      <c r="B204" s="47"/>
      <c r="C204" s="47"/>
      <c r="D204" s="47"/>
      <c r="E204" s="47"/>
      <c r="F204" s="47"/>
      <c r="G204" s="47"/>
      <c r="H204" s="47"/>
      <c r="I204" s="47"/>
      <c r="J204" s="47"/>
      <c r="K204" s="47"/>
      <c r="L204" s="47"/>
      <c r="M204" s="47"/>
      <c r="N204" s="47"/>
      <c r="O204" s="47"/>
      <c r="P204" s="47"/>
      <c r="Q204" s="47"/>
      <c r="R204" s="47"/>
      <c r="S204" s="47"/>
      <c r="T204" s="47"/>
      <c r="U204" s="47"/>
      <c r="V204" s="47"/>
      <c r="W204" s="47"/>
      <c r="X204" s="47"/>
      <c r="Y204" s="47"/>
      <c r="Z204" s="47"/>
      <c r="AA204" s="47"/>
      <c r="AB204" s="47"/>
      <c r="AC204" s="47"/>
      <c r="AD204" s="47"/>
      <c r="AE204" s="47"/>
    </row>
    <row r="205" spans="2:31" x14ac:dyDescent="0.2">
      <c r="B205" s="47"/>
      <c r="C205" s="47"/>
      <c r="D205" s="47"/>
      <c r="E205" s="47"/>
      <c r="F205" s="47"/>
      <c r="G205" s="47"/>
      <c r="H205" s="47"/>
      <c r="I205" s="47"/>
      <c r="J205" s="47"/>
      <c r="K205" s="47"/>
      <c r="L205" s="47"/>
      <c r="M205" s="47"/>
      <c r="N205" s="47"/>
      <c r="O205" s="47"/>
      <c r="P205" s="47"/>
      <c r="Q205" s="47"/>
      <c r="R205" s="47"/>
      <c r="S205" s="47"/>
      <c r="T205" s="47"/>
      <c r="U205" s="47"/>
      <c r="V205" s="47"/>
      <c r="W205" s="47"/>
      <c r="X205" s="47"/>
      <c r="Y205" s="47"/>
      <c r="Z205" s="47"/>
      <c r="AA205" s="47"/>
      <c r="AB205" s="47"/>
      <c r="AC205" s="47"/>
      <c r="AD205" s="47"/>
      <c r="AE205" s="47"/>
    </row>
    <row r="206" spans="2:31" x14ac:dyDescent="0.2">
      <c r="B206" s="47"/>
      <c r="C206" s="47"/>
      <c r="D206" s="47"/>
      <c r="E206" s="47"/>
      <c r="F206" s="47"/>
      <c r="G206" s="47"/>
      <c r="H206" s="47"/>
      <c r="I206" s="47"/>
      <c r="J206" s="47"/>
      <c r="K206" s="47"/>
      <c r="L206" s="47"/>
      <c r="M206" s="47"/>
      <c r="N206" s="47"/>
      <c r="O206" s="47"/>
      <c r="P206" s="47"/>
      <c r="Q206" s="47"/>
      <c r="R206" s="47"/>
      <c r="S206" s="47"/>
      <c r="T206" s="47"/>
      <c r="U206" s="47"/>
      <c r="V206" s="47"/>
      <c r="W206" s="47"/>
      <c r="X206" s="47"/>
      <c r="Y206" s="47"/>
      <c r="Z206" s="47"/>
      <c r="AA206" s="47"/>
      <c r="AB206" s="47"/>
      <c r="AC206" s="47"/>
      <c r="AD206" s="47"/>
      <c r="AE206" s="47"/>
    </row>
    <row r="207" spans="2:31" x14ac:dyDescent="0.2">
      <c r="B207" s="47"/>
      <c r="C207" s="47"/>
      <c r="D207" s="47"/>
      <c r="E207" s="47"/>
      <c r="F207" s="47"/>
      <c r="G207" s="47"/>
      <c r="H207" s="47"/>
      <c r="I207" s="47"/>
      <c r="J207" s="47"/>
      <c r="K207" s="47"/>
      <c r="L207" s="47"/>
      <c r="M207" s="47"/>
      <c r="N207" s="47"/>
      <c r="O207" s="47"/>
      <c r="P207" s="47"/>
      <c r="Q207" s="47"/>
      <c r="R207" s="47"/>
      <c r="S207" s="47"/>
      <c r="T207" s="47"/>
      <c r="U207" s="47"/>
      <c r="V207" s="47"/>
      <c r="W207" s="47"/>
      <c r="X207" s="47"/>
      <c r="Y207" s="47"/>
      <c r="Z207" s="47"/>
      <c r="AA207" s="47"/>
      <c r="AB207" s="47"/>
      <c r="AC207" s="47"/>
      <c r="AD207" s="47"/>
      <c r="AE207" s="47"/>
    </row>
    <row r="208" spans="2:31" x14ac:dyDescent="0.2">
      <c r="B208" s="47"/>
      <c r="C208" s="47"/>
      <c r="D208" s="47"/>
      <c r="E208" s="47"/>
      <c r="F208" s="47"/>
      <c r="G208" s="47"/>
      <c r="H208" s="47"/>
      <c r="I208" s="47"/>
      <c r="J208" s="47"/>
      <c r="K208" s="47"/>
      <c r="L208" s="47"/>
      <c r="M208" s="47"/>
      <c r="N208" s="47"/>
      <c r="O208" s="47"/>
      <c r="P208" s="47"/>
      <c r="Q208" s="47"/>
      <c r="R208" s="47"/>
      <c r="S208" s="47"/>
      <c r="T208" s="47"/>
      <c r="U208" s="47"/>
      <c r="V208" s="47"/>
      <c r="W208" s="47"/>
      <c r="X208" s="47"/>
      <c r="Y208" s="47"/>
      <c r="Z208" s="47"/>
      <c r="AA208" s="47"/>
      <c r="AB208" s="47"/>
      <c r="AC208" s="47"/>
      <c r="AD208" s="47"/>
      <c r="AE208" s="47"/>
    </row>
    <row r="209" spans="2:31" x14ac:dyDescent="0.2">
      <c r="B209" s="47"/>
      <c r="C209" s="47"/>
      <c r="D209" s="47"/>
      <c r="E209" s="47"/>
      <c r="F209" s="47"/>
      <c r="G209" s="47"/>
      <c r="H209" s="47"/>
      <c r="I209" s="47"/>
      <c r="J209" s="47"/>
      <c r="K209" s="47"/>
      <c r="L209" s="47"/>
      <c r="M209" s="47"/>
      <c r="N209" s="47"/>
      <c r="O209" s="47"/>
      <c r="P209" s="47"/>
      <c r="Q209" s="47"/>
      <c r="R209" s="47"/>
      <c r="S209" s="47"/>
      <c r="T209" s="47"/>
      <c r="U209" s="47"/>
      <c r="V209" s="47"/>
      <c r="W209" s="47"/>
      <c r="X209" s="47"/>
      <c r="Y209" s="47"/>
      <c r="Z209" s="47"/>
      <c r="AA209" s="47"/>
      <c r="AB209" s="47"/>
      <c r="AC209" s="47"/>
      <c r="AD209" s="47"/>
      <c r="AE209" s="47"/>
    </row>
    <row r="210" spans="2:31" x14ac:dyDescent="0.2">
      <c r="B210" s="47"/>
      <c r="C210" s="47"/>
      <c r="D210" s="47"/>
      <c r="E210" s="47"/>
      <c r="F210" s="47"/>
      <c r="G210" s="47"/>
      <c r="H210" s="47"/>
      <c r="I210" s="47"/>
      <c r="J210" s="47"/>
      <c r="K210" s="47"/>
      <c r="L210" s="47"/>
      <c r="M210" s="47"/>
      <c r="N210" s="47"/>
      <c r="O210" s="47"/>
      <c r="P210" s="47"/>
      <c r="Q210" s="47"/>
      <c r="R210" s="47"/>
      <c r="S210" s="47"/>
      <c r="T210" s="47"/>
      <c r="U210" s="47"/>
      <c r="V210" s="47"/>
      <c r="W210" s="47"/>
      <c r="X210" s="47"/>
      <c r="Y210" s="47"/>
      <c r="Z210" s="47"/>
      <c r="AA210" s="47"/>
      <c r="AB210" s="47"/>
      <c r="AC210" s="47"/>
      <c r="AD210" s="47"/>
      <c r="AE210" s="47"/>
    </row>
    <row r="211" spans="2:31" x14ac:dyDescent="0.2">
      <c r="B211" s="47"/>
      <c r="C211" s="47"/>
      <c r="D211" s="47"/>
      <c r="E211" s="47"/>
      <c r="F211" s="47"/>
      <c r="G211" s="47"/>
      <c r="H211" s="47"/>
      <c r="I211" s="47"/>
      <c r="J211" s="47"/>
      <c r="K211" s="47"/>
      <c r="L211" s="47"/>
      <c r="M211" s="47"/>
      <c r="N211" s="47"/>
      <c r="O211" s="47"/>
      <c r="P211" s="47"/>
      <c r="Q211" s="47"/>
      <c r="R211" s="47"/>
      <c r="S211" s="47"/>
      <c r="T211" s="47"/>
      <c r="U211" s="47"/>
      <c r="V211" s="47"/>
      <c r="W211" s="47"/>
      <c r="X211" s="47"/>
      <c r="Y211" s="47"/>
      <c r="Z211" s="47"/>
      <c r="AA211" s="47"/>
      <c r="AB211" s="47"/>
      <c r="AC211" s="47"/>
      <c r="AD211" s="47"/>
      <c r="AE211" s="47"/>
    </row>
    <row r="212" spans="2:31" x14ac:dyDescent="0.2">
      <c r="B212" s="47"/>
      <c r="C212" s="47"/>
      <c r="D212" s="47"/>
      <c r="E212" s="47"/>
      <c r="F212" s="47"/>
      <c r="G212" s="47"/>
      <c r="H212" s="47"/>
      <c r="I212" s="47"/>
      <c r="J212" s="47"/>
      <c r="K212" s="47"/>
      <c r="L212" s="47"/>
      <c r="M212" s="47"/>
      <c r="N212" s="47"/>
      <c r="O212" s="47"/>
      <c r="P212" s="47"/>
      <c r="Q212" s="47"/>
      <c r="R212" s="47"/>
      <c r="S212" s="47"/>
      <c r="T212" s="47"/>
      <c r="U212" s="47"/>
      <c r="V212" s="47"/>
      <c r="W212" s="47"/>
      <c r="X212" s="47"/>
      <c r="Y212" s="47"/>
      <c r="Z212" s="47"/>
      <c r="AA212" s="47"/>
      <c r="AB212" s="47"/>
      <c r="AC212" s="47"/>
      <c r="AD212" s="47"/>
      <c r="AE212" s="47"/>
    </row>
    <row r="213" spans="2:31" x14ac:dyDescent="0.2">
      <c r="B213" s="47"/>
      <c r="C213" s="47"/>
      <c r="D213" s="47"/>
      <c r="E213" s="47"/>
      <c r="F213" s="47"/>
      <c r="G213" s="47"/>
      <c r="H213" s="47"/>
      <c r="I213" s="47"/>
      <c r="J213" s="47"/>
      <c r="K213" s="47"/>
      <c r="L213" s="47"/>
      <c r="M213" s="47"/>
      <c r="N213" s="47"/>
      <c r="O213" s="47"/>
      <c r="P213" s="47"/>
      <c r="Q213" s="47"/>
      <c r="R213" s="47"/>
      <c r="S213" s="47"/>
      <c r="T213" s="47"/>
      <c r="U213" s="47"/>
      <c r="V213" s="47"/>
      <c r="W213" s="47"/>
      <c r="X213" s="47"/>
      <c r="Y213" s="47"/>
      <c r="Z213" s="47"/>
      <c r="AA213" s="47"/>
      <c r="AB213" s="47"/>
      <c r="AC213" s="47"/>
      <c r="AD213" s="47"/>
      <c r="AE213" s="47"/>
    </row>
    <row r="214" spans="2:31" x14ac:dyDescent="0.2">
      <c r="B214" s="47"/>
      <c r="C214" s="47"/>
      <c r="D214" s="47"/>
      <c r="E214" s="47"/>
      <c r="F214" s="47"/>
      <c r="G214" s="47"/>
      <c r="H214" s="47"/>
      <c r="I214" s="47"/>
      <c r="J214" s="47"/>
      <c r="K214" s="47"/>
      <c r="L214" s="47"/>
      <c r="M214" s="47"/>
      <c r="N214" s="47"/>
      <c r="O214" s="47"/>
      <c r="P214" s="47"/>
      <c r="Q214" s="47"/>
      <c r="R214" s="47"/>
      <c r="S214" s="47"/>
      <c r="T214" s="47"/>
      <c r="U214" s="47"/>
      <c r="V214" s="47"/>
      <c r="W214" s="47"/>
      <c r="X214" s="47"/>
      <c r="Y214" s="47"/>
      <c r="Z214" s="47"/>
      <c r="AA214" s="47"/>
      <c r="AB214" s="47"/>
      <c r="AC214" s="47"/>
      <c r="AD214" s="47"/>
      <c r="AE214" s="47"/>
    </row>
    <row r="215" spans="2:31" x14ac:dyDescent="0.2">
      <c r="B215" s="47"/>
      <c r="C215" s="47"/>
      <c r="D215" s="47"/>
      <c r="E215" s="47"/>
      <c r="F215" s="47"/>
      <c r="G215" s="47"/>
      <c r="H215" s="47"/>
      <c r="I215" s="47"/>
      <c r="J215" s="47"/>
      <c r="K215" s="47"/>
      <c r="L215" s="47"/>
      <c r="M215" s="47"/>
      <c r="N215" s="47"/>
      <c r="O215" s="47"/>
      <c r="P215" s="47"/>
      <c r="Q215" s="47"/>
      <c r="R215" s="47"/>
      <c r="S215" s="47"/>
      <c r="T215" s="47"/>
      <c r="U215" s="47"/>
      <c r="V215" s="47"/>
      <c r="W215" s="47"/>
      <c r="X215" s="47"/>
      <c r="Y215" s="47"/>
      <c r="Z215" s="47"/>
      <c r="AA215" s="47"/>
      <c r="AB215" s="47"/>
      <c r="AC215" s="47"/>
      <c r="AD215" s="47"/>
      <c r="AE215" s="47"/>
    </row>
    <row r="216" spans="2:31" x14ac:dyDescent="0.2">
      <c r="B216" s="47"/>
      <c r="C216" s="47"/>
      <c r="D216" s="47"/>
      <c r="E216" s="47"/>
      <c r="F216" s="47"/>
      <c r="G216" s="47"/>
      <c r="H216" s="47"/>
      <c r="I216" s="47"/>
      <c r="J216" s="47"/>
      <c r="K216" s="47"/>
      <c r="L216" s="47"/>
      <c r="M216" s="47"/>
      <c r="N216" s="47"/>
      <c r="O216" s="47"/>
      <c r="P216" s="47"/>
      <c r="Q216" s="47"/>
      <c r="R216" s="47"/>
      <c r="S216" s="47"/>
      <c r="T216" s="47"/>
      <c r="U216" s="47"/>
      <c r="V216" s="47"/>
      <c r="W216" s="47"/>
      <c r="X216" s="47"/>
      <c r="Y216" s="47"/>
      <c r="Z216" s="47"/>
      <c r="AA216" s="47"/>
      <c r="AB216" s="47"/>
      <c r="AC216" s="47"/>
      <c r="AD216" s="47"/>
      <c r="AE216" s="47"/>
    </row>
    <row r="217" spans="2:31" x14ac:dyDescent="0.2">
      <c r="B217" s="47"/>
      <c r="C217" s="47"/>
      <c r="D217" s="47"/>
      <c r="E217" s="47"/>
      <c r="F217" s="47"/>
      <c r="G217" s="47"/>
      <c r="H217" s="47"/>
      <c r="I217" s="47"/>
      <c r="J217" s="47"/>
      <c r="K217" s="47"/>
      <c r="L217" s="47"/>
      <c r="M217" s="47"/>
      <c r="N217" s="47"/>
      <c r="O217" s="47"/>
      <c r="P217" s="47"/>
      <c r="Q217" s="47"/>
      <c r="R217" s="47"/>
      <c r="S217" s="47"/>
      <c r="T217" s="47"/>
      <c r="U217" s="47"/>
      <c r="V217" s="47"/>
      <c r="W217" s="47"/>
      <c r="X217" s="47"/>
      <c r="Y217" s="47"/>
      <c r="Z217" s="47"/>
      <c r="AA217" s="47"/>
      <c r="AB217" s="47"/>
      <c r="AC217" s="47"/>
      <c r="AD217" s="47"/>
      <c r="AE217" s="47"/>
    </row>
    <row r="218" spans="2:31" x14ac:dyDescent="0.2">
      <c r="B218" s="47"/>
      <c r="C218" s="47"/>
      <c r="D218" s="47"/>
      <c r="E218" s="47"/>
      <c r="F218" s="47"/>
      <c r="G218" s="47"/>
      <c r="H218" s="47"/>
      <c r="I218" s="47"/>
      <c r="J218" s="47"/>
      <c r="K218" s="47"/>
      <c r="L218" s="47"/>
      <c r="M218" s="47"/>
      <c r="N218" s="47"/>
      <c r="O218" s="47"/>
      <c r="P218" s="47"/>
      <c r="Q218" s="47"/>
      <c r="R218" s="47"/>
      <c r="S218" s="47"/>
      <c r="T218" s="47"/>
      <c r="U218" s="47"/>
      <c r="V218" s="47"/>
      <c r="W218" s="47"/>
      <c r="X218" s="47"/>
      <c r="Y218" s="47"/>
      <c r="Z218" s="47"/>
      <c r="AA218" s="47"/>
      <c r="AB218" s="47"/>
      <c r="AC218" s="47"/>
      <c r="AD218" s="47"/>
      <c r="AE218" s="47"/>
    </row>
    <row r="219" spans="2:31" x14ac:dyDescent="0.2">
      <c r="B219" s="47"/>
      <c r="C219" s="47"/>
      <c r="D219" s="47"/>
      <c r="E219" s="47"/>
      <c r="F219" s="47"/>
      <c r="G219" s="47"/>
      <c r="H219" s="47"/>
      <c r="I219" s="47"/>
      <c r="J219" s="47"/>
      <c r="K219" s="47"/>
      <c r="L219" s="47"/>
      <c r="M219" s="47"/>
      <c r="N219" s="47"/>
      <c r="O219" s="47"/>
      <c r="P219" s="47"/>
      <c r="Q219" s="47"/>
      <c r="R219" s="47"/>
      <c r="S219" s="47"/>
      <c r="T219" s="47"/>
      <c r="U219" s="47"/>
      <c r="V219" s="47"/>
      <c r="W219" s="47"/>
      <c r="X219" s="47"/>
      <c r="Y219" s="47"/>
      <c r="Z219" s="47"/>
      <c r="AA219" s="47"/>
      <c r="AB219" s="47"/>
      <c r="AC219" s="47"/>
      <c r="AD219" s="47"/>
      <c r="AE219" s="47"/>
    </row>
    <row r="220" spans="2:31" x14ac:dyDescent="0.2">
      <c r="B220" s="47"/>
      <c r="C220" s="47"/>
      <c r="D220" s="47"/>
      <c r="E220" s="47"/>
      <c r="F220" s="47"/>
      <c r="G220" s="47"/>
      <c r="H220" s="47"/>
      <c r="I220" s="47"/>
      <c r="J220" s="47"/>
      <c r="K220" s="47"/>
      <c r="L220" s="47"/>
      <c r="M220" s="47"/>
      <c r="N220" s="47"/>
      <c r="O220" s="47"/>
      <c r="P220" s="47"/>
      <c r="Q220" s="47"/>
      <c r="R220" s="47"/>
      <c r="S220" s="47"/>
      <c r="T220" s="47"/>
      <c r="U220" s="47"/>
      <c r="V220" s="47"/>
      <c r="W220" s="47"/>
      <c r="X220" s="47"/>
      <c r="Y220" s="47"/>
      <c r="Z220" s="47"/>
      <c r="AA220" s="47"/>
      <c r="AB220" s="47"/>
      <c r="AC220" s="47"/>
      <c r="AD220" s="47"/>
      <c r="AE220" s="47"/>
    </row>
    <row r="221" spans="2:31" x14ac:dyDescent="0.2">
      <c r="B221" s="47"/>
      <c r="C221" s="47"/>
      <c r="D221" s="47"/>
      <c r="E221" s="47"/>
      <c r="F221" s="47"/>
      <c r="G221" s="47"/>
      <c r="H221" s="47"/>
      <c r="I221" s="47"/>
      <c r="J221" s="47"/>
      <c r="K221" s="47"/>
      <c r="L221" s="47"/>
      <c r="M221" s="47"/>
      <c r="N221" s="47"/>
      <c r="O221" s="47"/>
      <c r="P221" s="47"/>
      <c r="Q221" s="47"/>
      <c r="R221" s="47"/>
      <c r="S221" s="47"/>
      <c r="T221" s="47"/>
      <c r="U221" s="47"/>
      <c r="V221" s="47"/>
      <c r="W221" s="47"/>
      <c r="X221" s="47"/>
      <c r="Y221" s="47"/>
      <c r="Z221" s="47"/>
      <c r="AA221" s="47"/>
      <c r="AB221" s="47"/>
      <c r="AC221" s="47"/>
      <c r="AD221" s="47"/>
      <c r="AE221" s="47"/>
    </row>
    <row r="222" spans="2:31" x14ac:dyDescent="0.2">
      <c r="B222" s="47"/>
      <c r="C222" s="47"/>
      <c r="D222" s="47"/>
      <c r="E222" s="47"/>
      <c r="F222" s="47"/>
      <c r="G222" s="47"/>
      <c r="H222" s="47"/>
      <c r="I222" s="47"/>
      <c r="J222" s="47"/>
      <c r="K222" s="47"/>
      <c r="L222" s="47"/>
      <c r="M222" s="47"/>
      <c r="N222" s="47"/>
      <c r="O222" s="47"/>
      <c r="P222" s="47"/>
      <c r="Q222" s="47"/>
      <c r="R222" s="47"/>
      <c r="S222" s="47"/>
      <c r="T222" s="47"/>
      <c r="U222" s="47"/>
      <c r="V222" s="47"/>
      <c r="W222" s="47"/>
      <c r="X222" s="47"/>
      <c r="Y222" s="47"/>
      <c r="Z222" s="47"/>
      <c r="AA222" s="47"/>
      <c r="AB222" s="47"/>
      <c r="AC222" s="47"/>
      <c r="AD222" s="47"/>
      <c r="AE222" s="47"/>
    </row>
    <row r="223" spans="2:31" x14ac:dyDescent="0.2">
      <c r="B223" s="47"/>
      <c r="C223" s="47"/>
      <c r="D223" s="47"/>
      <c r="E223" s="47"/>
      <c r="F223" s="47"/>
      <c r="G223" s="47"/>
      <c r="H223" s="47"/>
      <c r="I223" s="47"/>
      <c r="J223" s="47"/>
      <c r="K223" s="47"/>
      <c r="L223" s="47"/>
      <c r="M223" s="47"/>
      <c r="N223" s="47"/>
      <c r="O223" s="47"/>
      <c r="P223" s="47"/>
      <c r="Q223" s="47"/>
      <c r="R223" s="47"/>
      <c r="S223" s="47"/>
      <c r="T223" s="47"/>
      <c r="U223" s="47"/>
      <c r="V223" s="47"/>
      <c r="W223" s="47"/>
      <c r="X223" s="47"/>
      <c r="Y223" s="47"/>
      <c r="Z223" s="47"/>
      <c r="AA223" s="47"/>
      <c r="AB223" s="47"/>
      <c r="AC223" s="47"/>
      <c r="AD223" s="47"/>
      <c r="AE223" s="47"/>
    </row>
    <row r="224" spans="2:31" x14ac:dyDescent="0.2">
      <c r="B224" s="47"/>
      <c r="C224" s="47"/>
      <c r="D224" s="47"/>
      <c r="E224" s="47"/>
      <c r="F224" s="47"/>
      <c r="G224" s="47"/>
      <c r="H224" s="47"/>
      <c r="I224" s="47"/>
      <c r="J224" s="47"/>
      <c r="K224" s="47"/>
      <c r="L224" s="47"/>
      <c r="M224" s="47"/>
      <c r="N224" s="47"/>
      <c r="O224" s="47"/>
      <c r="P224" s="47"/>
      <c r="Q224" s="47"/>
      <c r="R224" s="47"/>
      <c r="S224" s="47"/>
      <c r="T224" s="47"/>
      <c r="U224" s="47"/>
      <c r="V224" s="47"/>
      <c r="W224" s="47"/>
      <c r="X224" s="47"/>
      <c r="Y224" s="47"/>
      <c r="Z224" s="47"/>
      <c r="AA224" s="47"/>
      <c r="AB224" s="47"/>
      <c r="AC224" s="47"/>
      <c r="AD224" s="47"/>
      <c r="AE224" s="47"/>
    </row>
    <row r="225" spans="2:31" x14ac:dyDescent="0.2">
      <c r="B225" s="47"/>
      <c r="C225" s="47"/>
      <c r="D225" s="47"/>
      <c r="E225" s="47"/>
      <c r="F225" s="47"/>
      <c r="G225" s="47"/>
      <c r="H225" s="47"/>
      <c r="I225" s="47"/>
      <c r="J225" s="47"/>
      <c r="K225" s="47"/>
      <c r="L225" s="47"/>
      <c r="M225" s="47"/>
      <c r="N225" s="47"/>
      <c r="O225" s="47"/>
      <c r="P225" s="47"/>
      <c r="Q225" s="47"/>
      <c r="R225" s="47"/>
      <c r="S225" s="47"/>
      <c r="T225" s="47"/>
      <c r="U225" s="47"/>
      <c r="V225" s="47"/>
      <c r="W225" s="47"/>
      <c r="X225" s="47"/>
      <c r="Y225" s="47"/>
      <c r="Z225" s="47"/>
      <c r="AA225" s="47"/>
      <c r="AB225" s="47"/>
      <c r="AC225" s="47"/>
      <c r="AD225" s="47"/>
      <c r="AE225" s="47"/>
    </row>
    <row r="226" spans="2:31" x14ac:dyDescent="0.2">
      <c r="B226" s="47"/>
      <c r="C226" s="47"/>
      <c r="D226" s="47"/>
      <c r="E226" s="47"/>
      <c r="F226" s="47"/>
      <c r="G226" s="47"/>
      <c r="H226" s="47"/>
      <c r="I226" s="47"/>
      <c r="J226" s="47"/>
      <c r="K226" s="47"/>
      <c r="L226" s="47"/>
      <c r="M226" s="47"/>
      <c r="N226" s="47"/>
      <c r="O226" s="47"/>
      <c r="P226" s="47"/>
      <c r="Q226" s="47"/>
      <c r="R226" s="47"/>
      <c r="S226" s="47"/>
      <c r="T226" s="47"/>
      <c r="U226" s="47"/>
      <c r="V226" s="47"/>
      <c r="W226" s="47"/>
      <c r="X226" s="47"/>
      <c r="Y226" s="47"/>
      <c r="Z226" s="47"/>
      <c r="AA226" s="47"/>
      <c r="AB226" s="47"/>
      <c r="AC226" s="47"/>
      <c r="AD226" s="47"/>
      <c r="AE226" s="47"/>
    </row>
    <row r="227" spans="2:31" x14ac:dyDescent="0.2">
      <c r="B227" s="47"/>
      <c r="C227" s="47"/>
      <c r="D227" s="47"/>
      <c r="E227" s="47"/>
      <c r="F227" s="47"/>
      <c r="G227" s="47"/>
      <c r="H227" s="47"/>
      <c r="I227" s="47"/>
      <c r="J227" s="47"/>
      <c r="K227" s="47"/>
      <c r="L227" s="47"/>
      <c r="M227" s="47"/>
      <c r="N227" s="47"/>
      <c r="O227" s="47"/>
      <c r="P227" s="47"/>
      <c r="Q227" s="47"/>
      <c r="R227" s="47"/>
      <c r="S227" s="47"/>
      <c r="T227" s="47"/>
      <c r="U227" s="47"/>
      <c r="V227" s="47"/>
      <c r="W227" s="47"/>
      <c r="X227" s="47"/>
      <c r="Y227" s="47"/>
      <c r="Z227" s="47"/>
      <c r="AA227" s="47"/>
      <c r="AB227" s="47"/>
      <c r="AC227" s="47"/>
      <c r="AD227" s="47"/>
      <c r="AE227" s="47"/>
    </row>
    <row r="228" spans="2:31" x14ac:dyDescent="0.2">
      <c r="B228" s="47"/>
      <c r="C228" s="47"/>
      <c r="D228" s="47"/>
      <c r="E228" s="47"/>
      <c r="F228" s="47"/>
      <c r="G228" s="47"/>
      <c r="H228" s="47"/>
      <c r="I228" s="47"/>
      <c r="J228" s="47"/>
      <c r="K228" s="47"/>
      <c r="L228" s="47"/>
      <c r="M228" s="47"/>
      <c r="N228" s="47"/>
      <c r="O228" s="47"/>
      <c r="P228" s="47"/>
      <c r="Q228" s="47"/>
      <c r="R228" s="47"/>
      <c r="S228" s="47"/>
      <c r="T228" s="47"/>
      <c r="U228" s="47"/>
      <c r="V228" s="47"/>
      <c r="W228" s="47"/>
      <c r="X228" s="47"/>
      <c r="Y228" s="47"/>
      <c r="Z228" s="47"/>
      <c r="AA228" s="47"/>
      <c r="AB228" s="47"/>
      <c r="AC228" s="47"/>
      <c r="AD228" s="47"/>
      <c r="AE228" s="47"/>
    </row>
    <row r="229" spans="2:31" x14ac:dyDescent="0.2">
      <c r="B229" s="47"/>
      <c r="C229" s="47"/>
      <c r="D229" s="47"/>
      <c r="E229" s="47"/>
      <c r="F229" s="47"/>
      <c r="G229" s="47"/>
      <c r="H229" s="47"/>
      <c r="I229" s="47"/>
      <c r="J229" s="47"/>
      <c r="K229" s="47"/>
      <c r="L229" s="47"/>
      <c r="M229" s="47"/>
      <c r="N229" s="47"/>
      <c r="O229" s="47"/>
      <c r="P229" s="47"/>
      <c r="Q229" s="47"/>
      <c r="R229" s="47"/>
      <c r="S229" s="47"/>
      <c r="T229" s="47"/>
      <c r="U229" s="47"/>
      <c r="V229" s="47"/>
      <c r="W229" s="47"/>
      <c r="X229" s="47"/>
      <c r="Y229" s="47"/>
      <c r="Z229" s="47"/>
      <c r="AA229" s="47"/>
      <c r="AB229" s="47"/>
      <c r="AC229" s="47"/>
      <c r="AD229" s="47"/>
      <c r="AE229" s="47"/>
    </row>
    <row r="230" spans="2:31" x14ac:dyDescent="0.2">
      <c r="B230" s="47"/>
      <c r="C230" s="47"/>
      <c r="D230" s="47"/>
      <c r="E230" s="47"/>
      <c r="F230" s="47"/>
      <c r="G230" s="47"/>
      <c r="H230" s="47"/>
      <c r="I230" s="47"/>
      <c r="J230" s="47"/>
      <c r="K230" s="47"/>
      <c r="L230" s="47"/>
      <c r="M230" s="47"/>
      <c r="N230" s="47"/>
      <c r="O230" s="47"/>
      <c r="P230" s="47"/>
      <c r="Q230" s="47"/>
      <c r="R230" s="47"/>
      <c r="S230" s="47"/>
      <c r="T230" s="47"/>
      <c r="U230" s="47"/>
      <c r="V230" s="47"/>
      <c r="W230" s="47"/>
      <c r="X230" s="47"/>
      <c r="Y230" s="47"/>
      <c r="Z230" s="47"/>
      <c r="AA230" s="47"/>
      <c r="AB230" s="47"/>
      <c r="AC230" s="47"/>
      <c r="AD230" s="47"/>
      <c r="AE230" s="47"/>
    </row>
    <row r="231" spans="2:31" x14ac:dyDescent="0.2">
      <c r="B231" s="47"/>
      <c r="C231" s="47"/>
      <c r="D231" s="47"/>
      <c r="E231" s="47"/>
      <c r="F231" s="47"/>
      <c r="G231" s="47"/>
      <c r="H231" s="47"/>
      <c r="I231" s="47"/>
      <c r="J231" s="47"/>
      <c r="K231" s="47"/>
      <c r="L231" s="47"/>
      <c r="M231" s="47"/>
      <c r="N231" s="47"/>
      <c r="O231" s="47"/>
      <c r="P231" s="47"/>
      <c r="Q231" s="47"/>
      <c r="R231" s="47"/>
      <c r="S231" s="47"/>
      <c r="T231" s="47"/>
      <c r="U231" s="47"/>
      <c r="V231" s="47"/>
      <c r="W231" s="47"/>
      <c r="X231" s="47"/>
      <c r="Y231" s="47"/>
      <c r="Z231" s="47"/>
      <c r="AA231" s="47"/>
      <c r="AB231" s="47"/>
      <c r="AC231" s="47"/>
      <c r="AD231" s="47"/>
      <c r="AE231" s="47"/>
    </row>
    <row r="232" spans="2:31" x14ac:dyDescent="0.2">
      <c r="B232" s="47"/>
      <c r="C232" s="47"/>
      <c r="D232" s="47"/>
      <c r="E232" s="47"/>
      <c r="F232" s="47"/>
      <c r="G232" s="47"/>
      <c r="H232" s="47"/>
      <c r="I232" s="47"/>
      <c r="J232" s="47"/>
      <c r="K232" s="47"/>
      <c r="L232" s="47"/>
      <c r="M232" s="47"/>
      <c r="N232" s="47"/>
      <c r="O232" s="47"/>
      <c r="P232" s="47"/>
      <c r="Q232" s="47"/>
      <c r="R232" s="47"/>
      <c r="S232" s="47"/>
      <c r="T232" s="47"/>
      <c r="U232" s="47"/>
      <c r="V232" s="47"/>
      <c r="W232" s="47"/>
      <c r="X232" s="47"/>
      <c r="Y232" s="47"/>
      <c r="Z232" s="47"/>
      <c r="AA232" s="47"/>
      <c r="AB232" s="47"/>
      <c r="AC232" s="47"/>
      <c r="AD232" s="47"/>
      <c r="AE232" s="47"/>
    </row>
    <row r="233" spans="2:31" x14ac:dyDescent="0.2">
      <c r="B233" s="47"/>
      <c r="C233" s="47"/>
      <c r="D233" s="47"/>
      <c r="E233" s="47"/>
      <c r="F233" s="47"/>
      <c r="G233" s="47"/>
      <c r="H233" s="47"/>
      <c r="I233" s="47"/>
      <c r="J233" s="47"/>
      <c r="K233" s="47"/>
      <c r="L233" s="47"/>
      <c r="M233" s="47"/>
      <c r="N233" s="47"/>
      <c r="O233" s="47"/>
      <c r="P233" s="47"/>
      <c r="Q233" s="47"/>
      <c r="R233" s="47"/>
      <c r="S233" s="47"/>
      <c r="T233" s="47"/>
      <c r="U233" s="47"/>
      <c r="V233" s="47"/>
      <c r="W233" s="47"/>
      <c r="X233" s="47"/>
      <c r="Y233" s="47"/>
      <c r="Z233" s="47"/>
      <c r="AA233" s="47"/>
      <c r="AB233" s="47"/>
      <c r="AC233" s="47"/>
      <c r="AD233" s="47"/>
      <c r="AE233" s="47"/>
    </row>
    <row r="234" spans="2:31" x14ac:dyDescent="0.2">
      <c r="B234" s="47"/>
      <c r="C234" s="47"/>
      <c r="D234" s="47"/>
      <c r="E234" s="47"/>
      <c r="F234" s="47"/>
      <c r="G234" s="47"/>
      <c r="H234" s="47"/>
      <c r="I234" s="47"/>
      <c r="J234" s="47"/>
      <c r="K234" s="47"/>
      <c r="L234" s="47"/>
      <c r="M234" s="47"/>
      <c r="N234" s="47"/>
      <c r="O234" s="47"/>
      <c r="P234" s="47"/>
      <c r="Q234" s="47"/>
      <c r="R234" s="47"/>
      <c r="S234" s="47"/>
      <c r="T234" s="47"/>
      <c r="U234" s="47"/>
      <c r="V234" s="47"/>
      <c r="W234" s="47"/>
      <c r="X234" s="47"/>
      <c r="Y234" s="47"/>
      <c r="Z234" s="47"/>
      <c r="AA234" s="47"/>
      <c r="AB234" s="47"/>
      <c r="AC234" s="47"/>
      <c r="AD234" s="47"/>
      <c r="AE234" s="47"/>
    </row>
    <row r="235" spans="2:31" x14ac:dyDescent="0.2">
      <c r="B235" s="47"/>
      <c r="C235" s="47"/>
      <c r="D235" s="47"/>
      <c r="E235" s="47"/>
      <c r="F235" s="47"/>
      <c r="G235" s="47"/>
      <c r="H235" s="47"/>
      <c r="I235" s="47"/>
      <c r="J235" s="47"/>
      <c r="K235" s="47"/>
      <c r="L235" s="47"/>
      <c r="M235" s="47"/>
      <c r="N235" s="47"/>
      <c r="O235" s="47"/>
      <c r="P235" s="47"/>
      <c r="Q235" s="47"/>
      <c r="R235" s="47"/>
      <c r="S235" s="47"/>
      <c r="T235" s="47"/>
      <c r="U235" s="47"/>
      <c r="V235" s="47"/>
      <c r="W235" s="47"/>
      <c r="X235" s="47"/>
      <c r="Y235" s="47"/>
      <c r="Z235" s="47"/>
      <c r="AA235" s="47"/>
      <c r="AB235" s="47"/>
      <c r="AC235" s="47"/>
      <c r="AD235" s="47"/>
      <c r="AE235" s="47"/>
    </row>
    <row r="236" spans="2:31" x14ac:dyDescent="0.2">
      <c r="B236" s="47"/>
      <c r="C236" s="47"/>
      <c r="D236" s="47"/>
      <c r="E236" s="47"/>
      <c r="F236" s="47"/>
      <c r="G236" s="47"/>
      <c r="H236" s="47"/>
      <c r="I236" s="47"/>
      <c r="J236" s="47"/>
      <c r="K236" s="47"/>
      <c r="L236" s="47"/>
      <c r="M236" s="47"/>
      <c r="N236" s="47"/>
      <c r="O236" s="47"/>
      <c r="P236" s="47"/>
      <c r="Q236" s="47"/>
      <c r="R236" s="47"/>
      <c r="S236" s="47"/>
      <c r="T236" s="47"/>
      <c r="U236" s="47"/>
      <c r="V236" s="47"/>
      <c r="W236" s="47"/>
      <c r="X236" s="47"/>
      <c r="Y236" s="47"/>
      <c r="Z236" s="47"/>
      <c r="AA236" s="47"/>
      <c r="AB236" s="47"/>
      <c r="AC236" s="47"/>
      <c r="AD236" s="47"/>
      <c r="AE236" s="47"/>
    </row>
    <row r="237" spans="2:31" x14ac:dyDescent="0.2">
      <c r="B237" s="47"/>
      <c r="C237" s="47"/>
      <c r="D237" s="47"/>
      <c r="E237" s="47"/>
      <c r="F237" s="47"/>
      <c r="G237" s="47"/>
      <c r="H237" s="47"/>
      <c r="I237" s="47"/>
      <c r="J237" s="47"/>
      <c r="K237" s="47"/>
      <c r="L237" s="47"/>
      <c r="M237" s="47"/>
      <c r="N237" s="47"/>
      <c r="O237" s="47"/>
      <c r="P237" s="47"/>
      <c r="Q237" s="47"/>
      <c r="R237" s="47"/>
      <c r="S237" s="47"/>
      <c r="T237" s="47"/>
      <c r="U237" s="47"/>
      <c r="V237" s="47"/>
      <c r="W237" s="47"/>
      <c r="X237" s="47"/>
      <c r="Y237" s="47"/>
      <c r="Z237" s="47"/>
      <c r="AA237" s="47"/>
      <c r="AB237" s="47"/>
      <c r="AC237" s="47"/>
      <c r="AD237" s="47"/>
      <c r="AE237" s="47"/>
    </row>
    <row r="238" spans="2:31" x14ac:dyDescent="0.2">
      <c r="B238" s="47"/>
      <c r="C238" s="47"/>
      <c r="D238" s="47"/>
      <c r="E238" s="47"/>
      <c r="F238" s="47"/>
      <c r="G238" s="47"/>
      <c r="H238" s="47"/>
      <c r="I238" s="47"/>
      <c r="J238" s="47"/>
      <c r="K238" s="47"/>
      <c r="L238" s="47"/>
      <c r="M238" s="47"/>
      <c r="N238" s="47"/>
      <c r="O238" s="47"/>
      <c r="P238" s="47"/>
      <c r="Q238" s="47"/>
      <c r="R238" s="47"/>
      <c r="S238" s="47"/>
      <c r="T238" s="47"/>
      <c r="U238" s="47"/>
      <c r="V238" s="47"/>
      <c r="W238" s="47"/>
      <c r="X238" s="47"/>
      <c r="Y238" s="47"/>
      <c r="Z238" s="47"/>
      <c r="AA238" s="47"/>
      <c r="AB238" s="47"/>
      <c r="AC238" s="47"/>
      <c r="AD238" s="47"/>
      <c r="AE238" s="47"/>
    </row>
    <row r="239" spans="2:31" x14ac:dyDescent="0.2">
      <c r="B239" s="47"/>
      <c r="C239" s="47"/>
      <c r="D239" s="47"/>
      <c r="E239" s="47"/>
      <c r="F239" s="47"/>
      <c r="G239" s="47"/>
      <c r="H239" s="47"/>
      <c r="I239" s="47"/>
      <c r="J239" s="47"/>
      <c r="K239" s="47"/>
      <c r="L239" s="47"/>
      <c r="M239" s="47"/>
      <c r="N239" s="47"/>
      <c r="O239" s="47"/>
      <c r="P239" s="47"/>
      <c r="Q239" s="47"/>
      <c r="R239" s="47"/>
      <c r="S239" s="47"/>
      <c r="T239" s="47"/>
      <c r="U239" s="47"/>
      <c r="V239" s="47"/>
      <c r="W239" s="47"/>
      <c r="X239" s="47"/>
      <c r="Y239" s="47"/>
      <c r="Z239" s="47"/>
      <c r="AA239" s="47"/>
      <c r="AB239" s="47"/>
      <c r="AC239" s="47"/>
      <c r="AD239" s="47"/>
      <c r="AE239" s="47"/>
    </row>
    <row r="240" spans="2:31" x14ac:dyDescent="0.2">
      <c r="B240" s="47"/>
      <c r="C240" s="47"/>
      <c r="D240" s="47"/>
      <c r="E240" s="47"/>
      <c r="F240" s="47"/>
      <c r="G240" s="47"/>
      <c r="H240" s="47"/>
      <c r="I240" s="47"/>
      <c r="J240" s="47"/>
      <c r="K240" s="47"/>
      <c r="L240" s="47"/>
      <c r="M240" s="47"/>
      <c r="N240" s="47"/>
      <c r="O240" s="47"/>
      <c r="P240" s="47"/>
      <c r="Q240" s="47"/>
      <c r="R240" s="47"/>
      <c r="S240" s="47"/>
      <c r="T240" s="47"/>
      <c r="U240" s="47"/>
      <c r="V240" s="47"/>
      <c r="W240" s="47"/>
      <c r="X240" s="47"/>
      <c r="Y240" s="47"/>
      <c r="Z240" s="47"/>
      <c r="AA240" s="47"/>
      <c r="AB240" s="47"/>
      <c r="AC240" s="47"/>
      <c r="AD240" s="47"/>
      <c r="AE240" s="47"/>
    </row>
    <row r="241" spans="2:31" x14ac:dyDescent="0.2">
      <c r="B241" s="47"/>
      <c r="C241" s="47"/>
      <c r="D241" s="47"/>
      <c r="E241" s="47"/>
      <c r="F241" s="47"/>
      <c r="G241" s="47"/>
      <c r="H241" s="47"/>
      <c r="I241" s="47"/>
      <c r="J241" s="47"/>
      <c r="K241" s="47"/>
      <c r="L241" s="47"/>
      <c r="M241" s="47"/>
      <c r="N241" s="47"/>
      <c r="O241" s="47"/>
      <c r="P241" s="47"/>
      <c r="Q241" s="47"/>
      <c r="R241" s="47"/>
      <c r="S241" s="47"/>
      <c r="T241" s="47"/>
      <c r="U241" s="47"/>
      <c r="V241" s="47"/>
      <c r="W241" s="47"/>
      <c r="X241" s="47"/>
      <c r="Y241" s="47"/>
      <c r="Z241" s="47"/>
      <c r="AA241" s="47"/>
      <c r="AB241" s="47"/>
      <c r="AC241" s="47"/>
      <c r="AD241" s="47"/>
      <c r="AE241" s="47"/>
    </row>
    <row r="242" spans="2:31" x14ac:dyDescent="0.2">
      <c r="B242" s="47"/>
      <c r="C242" s="47"/>
      <c r="D242" s="47"/>
      <c r="E242" s="47"/>
      <c r="F242" s="47"/>
      <c r="G242" s="47"/>
      <c r="H242" s="47"/>
      <c r="I242" s="47"/>
      <c r="J242" s="47"/>
      <c r="K242" s="47"/>
      <c r="L242" s="47"/>
      <c r="M242" s="47"/>
      <c r="N242" s="47"/>
      <c r="O242" s="47"/>
      <c r="P242" s="47"/>
      <c r="Q242" s="47"/>
      <c r="R242" s="47"/>
      <c r="S242" s="47"/>
      <c r="T242" s="47"/>
      <c r="U242" s="47"/>
      <c r="V242" s="47"/>
      <c r="W242" s="47"/>
      <c r="X242" s="47"/>
      <c r="Y242" s="47"/>
      <c r="Z242" s="47"/>
      <c r="AA242" s="47"/>
      <c r="AB242" s="47"/>
      <c r="AC242" s="47"/>
      <c r="AD242" s="47"/>
      <c r="AE242" s="47"/>
    </row>
    <row r="243" spans="2:31" x14ac:dyDescent="0.2">
      <c r="B243" s="47"/>
      <c r="C243" s="47"/>
      <c r="D243" s="47"/>
      <c r="E243" s="47"/>
      <c r="F243" s="47"/>
      <c r="G243" s="47"/>
      <c r="H243" s="47"/>
      <c r="I243" s="47"/>
      <c r="J243" s="47"/>
      <c r="K243" s="47"/>
      <c r="L243" s="47"/>
      <c r="M243" s="47"/>
      <c r="N243" s="47"/>
      <c r="O243" s="47"/>
      <c r="P243" s="47"/>
      <c r="Q243" s="47"/>
      <c r="R243" s="47"/>
      <c r="S243" s="47"/>
      <c r="T243" s="47"/>
      <c r="U243" s="47"/>
      <c r="V243" s="47"/>
      <c r="W243" s="47"/>
      <c r="X243" s="47"/>
      <c r="Y243" s="47"/>
      <c r="Z243" s="47"/>
      <c r="AA243" s="47"/>
      <c r="AB243" s="47"/>
      <c r="AC243" s="47"/>
      <c r="AD243" s="47"/>
      <c r="AE243" s="47"/>
    </row>
    <row r="244" spans="2:31" x14ac:dyDescent="0.2">
      <c r="B244" s="47"/>
      <c r="C244" s="47"/>
      <c r="D244" s="47"/>
      <c r="E244" s="47"/>
      <c r="F244" s="47"/>
      <c r="G244" s="47"/>
      <c r="H244" s="47"/>
      <c r="I244" s="47"/>
      <c r="J244" s="47"/>
      <c r="K244" s="47"/>
      <c r="L244" s="47"/>
      <c r="M244" s="47"/>
      <c r="N244" s="47"/>
      <c r="O244" s="47"/>
      <c r="P244" s="47"/>
      <c r="Q244" s="47"/>
      <c r="R244" s="47"/>
      <c r="S244" s="47"/>
      <c r="T244" s="47"/>
      <c r="U244" s="47"/>
      <c r="V244" s="47"/>
      <c r="W244" s="47"/>
      <c r="X244" s="47"/>
      <c r="Y244" s="47"/>
      <c r="Z244" s="47"/>
      <c r="AA244" s="47"/>
      <c r="AB244" s="47"/>
      <c r="AC244" s="47"/>
      <c r="AD244" s="47"/>
      <c r="AE244" s="47"/>
    </row>
    <row r="245" spans="2:31" x14ac:dyDescent="0.2">
      <c r="B245" s="47"/>
      <c r="C245" s="47"/>
      <c r="D245" s="47"/>
      <c r="E245" s="47"/>
      <c r="F245" s="47"/>
      <c r="G245" s="47"/>
      <c r="H245" s="47"/>
      <c r="I245" s="47"/>
      <c r="J245" s="47"/>
      <c r="K245" s="47"/>
      <c r="L245" s="47"/>
      <c r="M245" s="47"/>
      <c r="N245" s="47"/>
      <c r="O245" s="47"/>
      <c r="P245" s="47"/>
      <c r="Q245" s="47"/>
      <c r="R245" s="47"/>
      <c r="S245" s="47"/>
      <c r="T245" s="47"/>
      <c r="U245" s="47"/>
      <c r="V245" s="47"/>
      <c r="W245" s="47"/>
      <c r="X245" s="47"/>
      <c r="Y245" s="47"/>
      <c r="Z245" s="47"/>
      <c r="AA245" s="47"/>
      <c r="AB245" s="47"/>
      <c r="AC245" s="47"/>
      <c r="AD245" s="47"/>
      <c r="AE245" s="47"/>
    </row>
    <row r="246" spans="2:31" x14ac:dyDescent="0.2">
      <c r="B246" s="47"/>
      <c r="C246" s="47"/>
      <c r="D246" s="47"/>
      <c r="E246" s="47"/>
      <c r="F246" s="47"/>
      <c r="G246" s="47"/>
      <c r="H246" s="47"/>
      <c r="I246" s="47"/>
      <c r="J246" s="47"/>
      <c r="K246" s="47"/>
      <c r="L246" s="47"/>
      <c r="M246" s="47"/>
      <c r="N246" s="47"/>
      <c r="O246" s="47"/>
      <c r="P246" s="47"/>
      <c r="Q246" s="47"/>
      <c r="R246" s="47"/>
      <c r="S246" s="47"/>
      <c r="T246" s="47"/>
      <c r="U246" s="47"/>
      <c r="V246" s="47"/>
      <c r="W246" s="47"/>
      <c r="X246" s="47"/>
      <c r="Y246" s="47"/>
      <c r="Z246" s="47"/>
      <c r="AA246" s="47"/>
      <c r="AB246" s="47"/>
      <c r="AC246" s="47"/>
      <c r="AD246" s="47"/>
      <c r="AE246" s="47"/>
    </row>
    <row r="247" spans="2:31" x14ac:dyDescent="0.2">
      <c r="B247" s="47"/>
      <c r="C247" s="47"/>
      <c r="D247" s="47"/>
      <c r="E247" s="47"/>
      <c r="F247" s="47"/>
      <c r="G247" s="47"/>
      <c r="H247" s="47"/>
      <c r="I247" s="47"/>
      <c r="J247" s="47"/>
      <c r="K247" s="47"/>
      <c r="L247" s="47"/>
      <c r="M247" s="47"/>
      <c r="N247" s="47"/>
      <c r="O247" s="47"/>
      <c r="P247" s="47"/>
      <c r="Q247" s="47"/>
      <c r="R247" s="47"/>
      <c r="S247" s="47"/>
      <c r="T247" s="47"/>
      <c r="U247" s="47"/>
      <c r="V247" s="47"/>
      <c r="W247" s="47"/>
      <c r="X247" s="47"/>
      <c r="Y247" s="47"/>
      <c r="Z247" s="47"/>
      <c r="AA247" s="47"/>
      <c r="AB247" s="47"/>
      <c r="AC247" s="47"/>
      <c r="AD247" s="47"/>
      <c r="AE247" s="47"/>
    </row>
    <row r="248" spans="2:31" x14ac:dyDescent="0.2">
      <c r="B248" s="47"/>
      <c r="C248" s="47"/>
      <c r="D248" s="47"/>
      <c r="E248" s="47"/>
      <c r="F248" s="47"/>
      <c r="G248" s="47"/>
      <c r="H248" s="47"/>
      <c r="I248" s="47"/>
      <c r="J248" s="47"/>
      <c r="K248" s="47"/>
      <c r="L248" s="47"/>
      <c r="M248" s="47"/>
      <c r="N248" s="47"/>
      <c r="O248" s="47"/>
      <c r="P248" s="47"/>
      <c r="Q248" s="47"/>
      <c r="R248" s="47"/>
      <c r="S248" s="47"/>
      <c r="T248" s="47"/>
      <c r="U248" s="47"/>
      <c r="V248" s="47"/>
      <c r="W248" s="47"/>
      <c r="X248" s="47"/>
      <c r="Y248" s="47"/>
      <c r="Z248" s="47"/>
      <c r="AA248" s="47"/>
      <c r="AB248" s="47"/>
      <c r="AC248" s="47"/>
      <c r="AD248" s="47"/>
      <c r="AE248" s="47"/>
    </row>
    <row r="249" spans="2:31" x14ac:dyDescent="0.2">
      <c r="B249" s="47"/>
      <c r="C249" s="47"/>
      <c r="D249" s="47"/>
      <c r="E249" s="47"/>
      <c r="F249" s="47"/>
      <c r="G249" s="47"/>
      <c r="H249" s="47"/>
      <c r="I249" s="47"/>
      <c r="J249" s="47"/>
      <c r="K249" s="47"/>
      <c r="L249" s="47"/>
      <c r="M249" s="47"/>
      <c r="N249" s="47"/>
      <c r="O249" s="47"/>
      <c r="P249" s="47"/>
      <c r="Q249" s="47"/>
      <c r="R249" s="47"/>
      <c r="S249" s="47"/>
      <c r="T249" s="47"/>
      <c r="U249" s="47"/>
      <c r="V249" s="47"/>
      <c r="W249" s="47"/>
      <c r="X249" s="47"/>
      <c r="Y249" s="47"/>
      <c r="Z249" s="47"/>
      <c r="AA249" s="47"/>
      <c r="AB249" s="47"/>
      <c r="AC249" s="47"/>
      <c r="AD249" s="47"/>
      <c r="AE249" s="47"/>
    </row>
    <row r="250" spans="2:31" x14ac:dyDescent="0.2">
      <c r="B250" s="47"/>
      <c r="C250" s="47"/>
      <c r="D250" s="47"/>
      <c r="E250" s="47"/>
      <c r="F250" s="47"/>
      <c r="G250" s="47"/>
      <c r="H250" s="47"/>
      <c r="I250" s="47"/>
      <c r="J250" s="47"/>
      <c r="K250" s="47"/>
      <c r="L250" s="47"/>
      <c r="M250" s="47"/>
      <c r="N250" s="47"/>
      <c r="O250" s="47"/>
      <c r="P250" s="47"/>
      <c r="Q250" s="47"/>
      <c r="R250" s="47"/>
      <c r="S250" s="47"/>
      <c r="T250" s="47"/>
      <c r="U250" s="47"/>
      <c r="V250" s="47"/>
      <c r="W250" s="47"/>
      <c r="X250" s="47"/>
      <c r="Y250" s="47"/>
      <c r="Z250" s="47"/>
      <c r="AA250" s="47"/>
      <c r="AB250" s="47"/>
      <c r="AC250" s="47"/>
      <c r="AD250" s="47"/>
      <c r="AE250" s="47"/>
    </row>
    <row r="251" spans="2:31" x14ac:dyDescent="0.2">
      <c r="B251" s="47"/>
      <c r="C251" s="47"/>
      <c r="D251" s="47"/>
      <c r="E251" s="47"/>
      <c r="F251" s="47"/>
      <c r="G251" s="47"/>
      <c r="H251" s="47"/>
      <c r="I251" s="47"/>
      <c r="J251" s="47"/>
      <c r="K251" s="47"/>
      <c r="L251" s="47"/>
      <c r="M251" s="47"/>
      <c r="N251" s="47"/>
      <c r="O251" s="47"/>
      <c r="P251" s="47"/>
      <c r="Q251" s="47"/>
      <c r="R251" s="47"/>
      <c r="S251" s="47"/>
      <c r="T251" s="47"/>
      <c r="U251" s="47"/>
      <c r="V251" s="47"/>
      <c r="W251" s="47"/>
      <c r="X251" s="47"/>
      <c r="Y251" s="47"/>
      <c r="Z251" s="47"/>
      <c r="AA251" s="47"/>
      <c r="AB251" s="47"/>
      <c r="AC251" s="47"/>
      <c r="AD251" s="47"/>
      <c r="AE251" s="47"/>
    </row>
    <row r="252" spans="2:31" x14ac:dyDescent="0.2">
      <c r="B252" s="47"/>
      <c r="C252" s="47"/>
      <c r="D252" s="47"/>
      <c r="E252" s="47"/>
      <c r="F252" s="47"/>
      <c r="G252" s="47"/>
      <c r="H252" s="47"/>
      <c r="I252" s="47"/>
      <c r="J252" s="47"/>
      <c r="K252" s="47"/>
      <c r="L252" s="47"/>
      <c r="M252" s="47"/>
      <c r="N252" s="47"/>
      <c r="O252" s="47"/>
      <c r="P252" s="47"/>
      <c r="Q252" s="47"/>
      <c r="R252" s="47"/>
      <c r="S252" s="47"/>
      <c r="T252" s="47"/>
      <c r="U252" s="47"/>
      <c r="V252" s="47"/>
      <c r="W252" s="47"/>
      <c r="X252" s="47"/>
      <c r="Y252" s="47"/>
      <c r="Z252" s="47"/>
      <c r="AA252" s="47"/>
      <c r="AB252" s="47"/>
      <c r="AC252" s="47"/>
      <c r="AD252" s="47"/>
      <c r="AE252" s="47"/>
    </row>
    <row r="253" spans="2:31" x14ac:dyDescent="0.2">
      <c r="B253" s="47"/>
      <c r="C253" s="47"/>
      <c r="D253" s="47"/>
      <c r="E253" s="47"/>
      <c r="F253" s="47"/>
      <c r="G253" s="47"/>
      <c r="H253" s="47"/>
      <c r="I253" s="47"/>
      <c r="J253" s="47"/>
      <c r="K253" s="47"/>
      <c r="L253" s="47"/>
      <c r="M253" s="47"/>
      <c r="N253" s="47"/>
      <c r="O253" s="47"/>
      <c r="P253" s="47"/>
      <c r="Q253" s="47"/>
      <c r="R253" s="47"/>
      <c r="S253" s="47"/>
      <c r="T253" s="47"/>
      <c r="U253" s="47"/>
      <c r="V253" s="47"/>
      <c r="W253" s="47"/>
      <c r="X253" s="47"/>
      <c r="Y253" s="47"/>
      <c r="Z253" s="47"/>
      <c r="AA253" s="47"/>
      <c r="AB253" s="47"/>
      <c r="AC253" s="47"/>
      <c r="AD253" s="47"/>
      <c r="AE253" s="47"/>
    </row>
    <row r="254" spans="2:31" x14ac:dyDescent="0.2">
      <c r="B254" s="47"/>
      <c r="C254" s="47"/>
      <c r="D254" s="47"/>
      <c r="E254" s="47"/>
      <c r="F254" s="47"/>
      <c r="G254" s="47"/>
      <c r="H254" s="47"/>
      <c r="I254" s="47"/>
      <c r="J254" s="47"/>
      <c r="K254" s="47"/>
      <c r="L254" s="47"/>
      <c r="M254" s="47"/>
      <c r="N254" s="47"/>
      <c r="O254" s="47"/>
      <c r="P254" s="47"/>
      <c r="Q254" s="47"/>
      <c r="R254" s="47"/>
      <c r="S254" s="47"/>
      <c r="T254" s="47"/>
      <c r="U254" s="47"/>
      <c r="V254" s="47"/>
      <c r="W254" s="47"/>
      <c r="X254" s="47"/>
      <c r="Y254" s="47"/>
      <c r="Z254" s="47"/>
      <c r="AA254" s="47"/>
      <c r="AB254" s="47"/>
      <c r="AC254" s="47"/>
      <c r="AD254" s="47"/>
      <c r="AE254" s="47"/>
    </row>
    <row r="255" spans="2:31" x14ac:dyDescent="0.2">
      <c r="B255" s="47"/>
      <c r="C255" s="47"/>
      <c r="D255" s="47"/>
      <c r="E255" s="47"/>
      <c r="F255" s="47"/>
      <c r="G255" s="47"/>
      <c r="H255" s="47"/>
      <c r="I255" s="47"/>
      <c r="J255" s="47"/>
      <c r="K255" s="47"/>
      <c r="L255" s="47"/>
      <c r="M255" s="47"/>
      <c r="N255" s="47"/>
      <c r="O255" s="47"/>
      <c r="P255" s="47"/>
      <c r="Q255" s="47"/>
      <c r="R255" s="47"/>
      <c r="S255" s="47"/>
      <c r="T255" s="47"/>
      <c r="U255" s="47"/>
      <c r="V255" s="47"/>
      <c r="W255" s="47"/>
      <c r="X255" s="47"/>
      <c r="Y255" s="47"/>
      <c r="Z255" s="47"/>
      <c r="AA255" s="47"/>
      <c r="AB255" s="47"/>
      <c r="AC255" s="47"/>
      <c r="AD255" s="47"/>
      <c r="AE255" s="47"/>
    </row>
    <row r="256" spans="2:31" x14ac:dyDescent="0.2">
      <c r="B256" s="47"/>
      <c r="C256" s="47"/>
      <c r="D256" s="47"/>
      <c r="E256" s="47"/>
      <c r="F256" s="47"/>
      <c r="G256" s="47"/>
      <c r="H256" s="47"/>
      <c r="I256" s="47"/>
      <c r="J256" s="47"/>
      <c r="K256" s="47"/>
      <c r="L256" s="47"/>
      <c r="M256" s="47"/>
      <c r="N256" s="47"/>
      <c r="O256" s="47"/>
      <c r="P256" s="47"/>
      <c r="Q256" s="47"/>
      <c r="R256" s="47"/>
      <c r="S256" s="47"/>
      <c r="T256" s="47"/>
      <c r="U256" s="47"/>
      <c r="V256" s="47"/>
      <c r="W256" s="47"/>
      <c r="X256" s="47"/>
      <c r="Y256" s="47"/>
      <c r="Z256" s="47"/>
      <c r="AA256" s="47"/>
      <c r="AB256" s="47"/>
      <c r="AC256" s="47"/>
      <c r="AD256" s="47"/>
      <c r="AE256" s="47"/>
    </row>
    <row r="257" spans="2:31" x14ac:dyDescent="0.2">
      <c r="B257" s="47"/>
      <c r="C257" s="47"/>
      <c r="D257" s="47"/>
      <c r="E257" s="47"/>
      <c r="F257" s="47"/>
      <c r="G257" s="47"/>
      <c r="H257" s="47"/>
      <c r="I257" s="47"/>
      <c r="J257" s="47"/>
      <c r="K257" s="47"/>
      <c r="L257" s="47"/>
      <c r="M257" s="47"/>
      <c r="N257" s="47"/>
      <c r="O257" s="47"/>
      <c r="P257" s="47"/>
      <c r="Q257" s="47"/>
      <c r="R257" s="47"/>
      <c r="S257" s="47"/>
      <c r="T257" s="47"/>
      <c r="U257" s="47"/>
      <c r="V257" s="47"/>
      <c r="W257" s="47"/>
      <c r="X257" s="47"/>
      <c r="Y257" s="47"/>
      <c r="Z257" s="47"/>
      <c r="AA257" s="47"/>
      <c r="AB257" s="47"/>
      <c r="AC257" s="47"/>
      <c r="AD257" s="47"/>
      <c r="AE257" s="47"/>
    </row>
    <row r="258" spans="2:31" x14ac:dyDescent="0.2">
      <c r="B258" s="47"/>
      <c r="C258" s="47"/>
      <c r="D258" s="47"/>
      <c r="E258" s="47"/>
      <c r="F258" s="47"/>
      <c r="G258" s="47"/>
      <c r="H258" s="47"/>
      <c r="I258" s="47"/>
      <c r="J258" s="47"/>
      <c r="K258" s="47"/>
      <c r="L258" s="47"/>
      <c r="M258" s="47"/>
      <c r="N258" s="47"/>
      <c r="O258" s="47"/>
      <c r="P258" s="47"/>
      <c r="Q258" s="47"/>
      <c r="R258" s="47"/>
      <c r="S258" s="47"/>
      <c r="T258" s="47"/>
      <c r="U258" s="47"/>
      <c r="V258" s="47"/>
      <c r="W258" s="47"/>
      <c r="X258" s="47"/>
      <c r="Y258" s="47"/>
      <c r="Z258" s="47"/>
      <c r="AA258" s="47"/>
      <c r="AB258" s="47"/>
      <c r="AC258" s="47"/>
      <c r="AD258" s="47"/>
      <c r="AE258" s="47"/>
    </row>
    <row r="259" spans="2:31" x14ac:dyDescent="0.2">
      <c r="B259" s="47"/>
      <c r="C259" s="47"/>
      <c r="D259" s="47"/>
      <c r="E259" s="47"/>
      <c r="F259" s="47"/>
      <c r="G259" s="47"/>
      <c r="H259" s="47"/>
      <c r="I259" s="47"/>
      <c r="J259" s="47"/>
      <c r="K259" s="47"/>
      <c r="L259" s="47"/>
      <c r="M259" s="47"/>
      <c r="N259" s="47"/>
      <c r="O259" s="47"/>
      <c r="P259" s="47"/>
      <c r="Q259" s="47"/>
      <c r="R259" s="47"/>
      <c r="S259" s="47"/>
      <c r="T259" s="47"/>
      <c r="U259" s="47"/>
      <c r="V259" s="47"/>
      <c r="W259" s="47"/>
      <c r="X259" s="47"/>
      <c r="Y259" s="47"/>
      <c r="Z259" s="47"/>
      <c r="AA259" s="47"/>
      <c r="AB259" s="47"/>
      <c r="AC259" s="47"/>
      <c r="AD259" s="47"/>
      <c r="AE259" s="47"/>
    </row>
    <row r="260" spans="2:31" x14ac:dyDescent="0.2">
      <c r="B260" s="47"/>
      <c r="C260" s="47"/>
      <c r="D260" s="47"/>
      <c r="E260" s="47"/>
      <c r="F260" s="47"/>
      <c r="G260" s="47"/>
      <c r="H260" s="47"/>
      <c r="I260" s="47"/>
      <c r="J260" s="47"/>
      <c r="K260" s="47"/>
      <c r="L260" s="47"/>
      <c r="M260" s="47"/>
      <c r="N260" s="47"/>
      <c r="O260" s="47"/>
      <c r="P260" s="47"/>
      <c r="Q260" s="47"/>
      <c r="R260" s="47"/>
      <c r="S260" s="47"/>
      <c r="T260" s="47"/>
      <c r="U260" s="47"/>
      <c r="V260" s="47"/>
      <c r="W260" s="47"/>
      <c r="X260" s="47"/>
      <c r="Y260" s="47"/>
      <c r="Z260" s="47"/>
      <c r="AA260" s="47"/>
      <c r="AB260" s="47"/>
      <c r="AC260" s="47"/>
      <c r="AD260" s="47"/>
      <c r="AE260" s="47"/>
    </row>
    <row r="261" spans="2:31" x14ac:dyDescent="0.2">
      <c r="B261" s="47"/>
      <c r="C261" s="47"/>
      <c r="D261" s="47"/>
      <c r="E261" s="47"/>
      <c r="F261" s="47"/>
      <c r="G261" s="47"/>
      <c r="H261" s="47"/>
      <c r="I261" s="47"/>
      <c r="J261" s="47"/>
      <c r="K261" s="47"/>
      <c r="L261" s="47"/>
      <c r="M261" s="47"/>
      <c r="N261" s="47"/>
      <c r="O261" s="47"/>
      <c r="P261" s="47"/>
      <c r="Q261" s="47"/>
      <c r="R261" s="47"/>
      <c r="S261" s="47"/>
      <c r="T261" s="47"/>
      <c r="U261" s="47"/>
      <c r="V261" s="47"/>
      <c r="W261" s="47"/>
      <c r="X261" s="47"/>
      <c r="Y261" s="47"/>
      <c r="Z261" s="47"/>
      <c r="AA261" s="47"/>
      <c r="AB261" s="47"/>
      <c r="AC261" s="47"/>
      <c r="AD261" s="47"/>
      <c r="AE261" s="47"/>
    </row>
    <row r="262" spans="2:31" x14ac:dyDescent="0.2">
      <c r="B262" s="47"/>
      <c r="C262" s="47"/>
      <c r="D262" s="47"/>
      <c r="E262" s="47"/>
      <c r="F262" s="47"/>
      <c r="G262" s="47"/>
      <c r="H262" s="47"/>
      <c r="I262" s="47"/>
      <c r="J262" s="47"/>
      <c r="K262" s="47"/>
      <c r="L262" s="47"/>
      <c r="M262" s="47"/>
      <c r="N262" s="47"/>
      <c r="O262" s="47"/>
      <c r="P262" s="47"/>
      <c r="Q262" s="47"/>
      <c r="R262" s="47"/>
      <c r="S262" s="47"/>
      <c r="T262" s="47"/>
      <c r="U262" s="47"/>
      <c r="V262" s="47"/>
      <c r="W262" s="47"/>
      <c r="X262" s="47"/>
      <c r="Y262" s="47"/>
      <c r="Z262" s="47"/>
      <c r="AA262" s="47"/>
      <c r="AB262" s="47"/>
      <c r="AC262" s="47"/>
      <c r="AD262" s="47"/>
      <c r="AE262" s="47"/>
    </row>
    <row r="263" spans="2:31" x14ac:dyDescent="0.2">
      <c r="B263" s="47"/>
      <c r="C263" s="47"/>
      <c r="D263" s="47"/>
      <c r="E263" s="47"/>
      <c r="F263" s="47"/>
      <c r="G263" s="47"/>
      <c r="H263" s="47"/>
      <c r="I263" s="47"/>
      <c r="J263" s="47"/>
      <c r="K263" s="47"/>
      <c r="L263" s="47"/>
      <c r="M263" s="47"/>
      <c r="N263" s="47"/>
      <c r="O263" s="47"/>
      <c r="P263" s="47"/>
      <c r="Q263" s="47"/>
      <c r="R263" s="47"/>
      <c r="S263" s="47"/>
      <c r="T263" s="47"/>
      <c r="U263" s="47"/>
      <c r="V263" s="47"/>
      <c r="W263" s="47"/>
      <c r="X263" s="47"/>
      <c r="Y263" s="47"/>
      <c r="Z263" s="47"/>
      <c r="AA263" s="47"/>
      <c r="AB263" s="47"/>
      <c r="AC263" s="47"/>
      <c r="AD263" s="47"/>
      <c r="AE263" s="47"/>
    </row>
    <row r="264" spans="2:31" x14ac:dyDescent="0.2">
      <c r="B264" s="47"/>
      <c r="C264" s="47"/>
      <c r="D264" s="47"/>
      <c r="E264" s="47"/>
      <c r="F264" s="47"/>
      <c r="G264" s="47"/>
      <c r="H264" s="47"/>
      <c r="I264" s="47"/>
      <c r="J264" s="47"/>
      <c r="K264" s="47"/>
      <c r="L264" s="47"/>
      <c r="M264" s="47"/>
      <c r="N264" s="47"/>
      <c r="O264" s="47"/>
      <c r="P264" s="47"/>
      <c r="Q264" s="47"/>
      <c r="R264" s="47"/>
      <c r="S264" s="47"/>
      <c r="T264" s="47"/>
      <c r="U264" s="47"/>
      <c r="V264" s="47"/>
      <c r="W264" s="47"/>
      <c r="X264" s="47"/>
      <c r="Y264" s="47"/>
      <c r="Z264" s="47"/>
      <c r="AA264" s="47"/>
      <c r="AB264" s="47"/>
      <c r="AC264" s="47"/>
      <c r="AD264" s="47"/>
      <c r="AE264" s="47"/>
    </row>
    <row r="265" spans="2:31" x14ac:dyDescent="0.2">
      <c r="B265" s="47"/>
      <c r="C265" s="47"/>
      <c r="D265" s="47"/>
      <c r="E265" s="47"/>
      <c r="F265" s="47"/>
      <c r="G265" s="47"/>
      <c r="H265" s="47"/>
      <c r="I265" s="47"/>
      <c r="J265" s="47"/>
      <c r="K265" s="47"/>
      <c r="L265" s="47"/>
      <c r="M265" s="47"/>
      <c r="N265" s="47"/>
      <c r="O265" s="47"/>
      <c r="P265" s="47"/>
      <c r="Q265" s="47"/>
      <c r="R265" s="47"/>
      <c r="S265" s="47"/>
      <c r="T265" s="47"/>
      <c r="U265" s="47"/>
      <c r="V265" s="47"/>
      <c r="W265" s="47"/>
      <c r="X265" s="47"/>
      <c r="Y265" s="47"/>
      <c r="Z265" s="47"/>
      <c r="AA265" s="47"/>
      <c r="AB265" s="47"/>
      <c r="AC265" s="47"/>
      <c r="AD265" s="47"/>
      <c r="AE265" s="47"/>
    </row>
    <row r="266" spans="2:31" x14ac:dyDescent="0.2">
      <c r="B266" s="47"/>
      <c r="C266" s="47"/>
      <c r="D266" s="47"/>
      <c r="E266" s="47"/>
      <c r="F266" s="47"/>
      <c r="G266" s="47"/>
      <c r="H266" s="47"/>
      <c r="I266" s="47"/>
      <c r="J266" s="47"/>
      <c r="K266" s="47"/>
      <c r="L266" s="47"/>
      <c r="M266" s="47"/>
      <c r="N266" s="47"/>
      <c r="O266" s="47"/>
      <c r="P266" s="47"/>
      <c r="Q266" s="47"/>
      <c r="R266" s="47"/>
      <c r="S266" s="47"/>
      <c r="T266" s="47"/>
      <c r="U266" s="47"/>
      <c r="V266" s="47"/>
      <c r="W266" s="47"/>
      <c r="X266" s="47"/>
      <c r="Y266" s="47"/>
      <c r="Z266" s="47"/>
      <c r="AA266" s="47"/>
      <c r="AB266" s="47"/>
      <c r="AC266" s="47"/>
      <c r="AD266" s="47"/>
      <c r="AE266" s="47"/>
    </row>
    <row r="267" spans="2:31" x14ac:dyDescent="0.2">
      <c r="B267" s="47"/>
      <c r="C267" s="47"/>
      <c r="D267" s="47"/>
      <c r="E267" s="47"/>
      <c r="F267" s="47"/>
      <c r="G267" s="47"/>
      <c r="H267" s="47"/>
      <c r="I267" s="47"/>
      <c r="J267" s="47"/>
      <c r="K267" s="47"/>
      <c r="L267" s="47"/>
      <c r="M267" s="47"/>
      <c r="N267" s="47"/>
      <c r="O267" s="47"/>
      <c r="P267" s="47"/>
      <c r="Q267" s="47"/>
      <c r="R267" s="47"/>
      <c r="S267" s="47"/>
      <c r="T267" s="47"/>
      <c r="U267" s="47"/>
      <c r="V267" s="47"/>
      <c r="W267" s="47"/>
      <c r="X267" s="47"/>
      <c r="Y267" s="47"/>
      <c r="Z267" s="47"/>
      <c r="AA267" s="47"/>
      <c r="AB267" s="47"/>
      <c r="AC267" s="47"/>
      <c r="AD267" s="47"/>
      <c r="AE267" s="47"/>
    </row>
    <row r="268" spans="2:31" x14ac:dyDescent="0.2">
      <c r="B268" s="47"/>
      <c r="C268" s="47"/>
      <c r="D268" s="47"/>
      <c r="E268" s="47"/>
      <c r="F268" s="47"/>
      <c r="G268" s="47"/>
      <c r="H268" s="47"/>
      <c r="I268" s="47"/>
      <c r="J268" s="47"/>
      <c r="K268" s="47"/>
      <c r="L268" s="47"/>
      <c r="M268" s="47"/>
      <c r="N268" s="47"/>
      <c r="O268" s="47"/>
      <c r="P268" s="47"/>
      <c r="Q268" s="47"/>
      <c r="R268" s="47"/>
      <c r="S268" s="47"/>
      <c r="T268" s="47"/>
      <c r="U268" s="47"/>
      <c r="V268" s="47"/>
      <c r="W268" s="47"/>
      <c r="X268" s="47"/>
      <c r="Y268" s="47"/>
      <c r="Z268" s="47"/>
      <c r="AA268" s="47"/>
      <c r="AB268" s="47"/>
      <c r="AC268" s="47"/>
      <c r="AD268" s="47"/>
      <c r="AE268" s="47"/>
    </row>
    <row r="269" spans="2:31" x14ac:dyDescent="0.2">
      <c r="B269" s="47"/>
      <c r="C269" s="47"/>
      <c r="D269" s="47"/>
      <c r="E269" s="47"/>
      <c r="F269" s="47"/>
      <c r="G269" s="47"/>
      <c r="H269" s="47"/>
      <c r="I269" s="47"/>
      <c r="J269" s="47"/>
      <c r="K269" s="47"/>
      <c r="L269" s="47"/>
      <c r="M269" s="47"/>
      <c r="N269" s="47"/>
      <c r="O269" s="47"/>
      <c r="P269" s="47"/>
      <c r="Q269" s="47"/>
      <c r="R269" s="47"/>
      <c r="S269" s="47"/>
      <c r="T269" s="47"/>
      <c r="U269" s="47"/>
      <c r="V269" s="47"/>
      <c r="W269" s="47"/>
      <c r="X269" s="47"/>
      <c r="Y269" s="47"/>
      <c r="Z269" s="47"/>
      <c r="AA269" s="47"/>
      <c r="AB269" s="47"/>
      <c r="AC269" s="47"/>
      <c r="AD269" s="47"/>
      <c r="AE269" s="47"/>
    </row>
    <row r="270" spans="2:31" x14ac:dyDescent="0.2">
      <c r="B270" s="47"/>
      <c r="C270" s="47"/>
      <c r="D270" s="47"/>
      <c r="E270" s="47"/>
      <c r="F270" s="47"/>
      <c r="G270" s="47"/>
      <c r="H270" s="47"/>
      <c r="I270" s="47"/>
      <c r="J270" s="47"/>
      <c r="K270" s="47"/>
      <c r="L270" s="47"/>
      <c r="M270" s="47"/>
      <c r="N270" s="47"/>
      <c r="O270" s="47"/>
      <c r="P270" s="47"/>
      <c r="Q270" s="47"/>
      <c r="R270" s="47"/>
      <c r="S270" s="47"/>
      <c r="T270" s="47"/>
      <c r="U270" s="47"/>
      <c r="V270" s="47"/>
      <c r="W270" s="47"/>
      <c r="X270" s="47"/>
      <c r="Y270" s="47"/>
      <c r="Z270" s="47"/>
      <c r="AA270" s="47"/>
      <c r="AB270" s="47"/>
      <c r="AC270" s="47"/>
      <c r="AD270" s="47"/>
      <c r="AE270" s="47"/>
    </row>
    <row r="271" spans="2:31" x14ac:dyDescent="0.2">
      <c r="B271" s="47"/>
      <c r="C271" s="47"/>
      <c r="D271" s="47"/>
      <c r="E271" s="47"/>
      <c r="F271" s="47"/>
      <c r="G271" s="47"/>
      <c r="H271" s="47"/>
      <c r="I271" s="47"/>
      <c r="J271" s="47"/>
      <c r="K271" s="47"/>
      <c r="L271" s="47"/>
      <c r="M271" s="47"/>
      <c r="N271" s="47"/>
      <c r="O271" s="47"/>
      <c r="P271" s="47"/>
      <c r="Q271" s="47"/>
      <c r="R271" s="47"/>
      <c r="S271" s="47"/>
      <c r="T271" s="47"/>
      <c r="U271" s="47"/>
      <c r="V271" s="47"/>
      <c r="W271" s="47"/>
      <c r="X271" s="47"/>
      <c r="Y271" s="47"/>
      <c r="Z271" s="47"/>
      <c r="AA271" s="47"/>
      <c r="AB271" s="47"/>
      <c r="AC271" s="47"/>
      <c r="AD271" s="47"/>
      <c r="AE271" s="47"/>
    </row>
    <row r="272" spans="2:31" x14ac:dyDescent="0.2">
      <c r="B272" s="47"/>
      <c r="C272" s="47"/>
      <c r="D272" s="47"/>
      <c r="E272" s="47"/>
      <c r="F272" s="47"/>
      <c r="G272" s="47"/>
      <c r="H272" s="47"/>
      <c r="I272" s="47"/>
      <c r="J272" s="47"/>
      <c r="K272" s="47"/>
      <c r="L272" s="47"/>
      <c r="M272" s="47"/>
      <c r="N272" s="47"/>
      <c r="O272" s="47"/>
      <c r="P272" s="47"/>
      <c r="Q272" s="47"/>
      <c r="R272" s="47"/>
      <c r="S272" s="47"/>
      <c r="T272" s="47"/>
      <c r="U272" s="47"/>
      <c r="V272" s="47"/>
      <c r="W272" s="47"/>
      <c r="X272" s="47"/>
      <c r="Y272" s="47"/>
      <c r="Z272" s="47"/>
      <c r="AA272" s="47"/>
      <c r="AB272" s="47"/>
      <c r="AC272" s="47"/>
      <c r="AD272" s="47"/>
      <c r="AE272" s="47"/>
    </row>
    <row r="273" spans="2:31" x14ac:dyDescent="0.2">
      <c r="B273" s="47"/>
      <c r="C273" s="47"/>
      <c r="D273" s="47"/>
      <c r="E273" s="47"/>
      <c r="F273" s="47"/>
      <c r="G273" s="47"/>
      <c r="H273" s="47"/>
      <c r="I273" s="47"/>
      <c r="J273" s="47"/>
      <c r="K273" s="47"/>
      <c r="L273" s="47"/>
      <c r="M273" s="47"/>
      <c r="N273" s="47"/>
      <c r="O273" s="47"/>
      <c r="P273" s="47"/>
      <c r="Q273" s="47"/>
      <c r="R273" s="47"/>
      <c r="S273" s="47"/>
      <c r="T273" s="47"/>
      <c r="U273" s="47"/>
      <c r="V273" s="47"/>
      <c r="W273" s="47"/>
      <c r="X273" s="47"/>
      <c r="Y273" s="47"/>
      <c r="Z273" s="47"/>
      <c r="AA273" s="47"/>
      <c r="AB273" s="47"/>
      <c r="AC273" s="47"/>
      <c r="AD273" s="47"/>
      <c r="AE273" s="47"/>
    </row>
    <row r="274" spans="2:31" x14ac:dyDescent="0.2">
      <c r="B274" s="47"/>
      <c r="C274" s="47"/>
      <c r="D274" s="47"/>
      <c r="E274" s="47"/>
      <c r="F274" s="47"/>
      <c r="G274" s="47"/>
      <c r="H274" s="47"/>
      <c r="I274" s="47"/>
      <c r="J274" s="47"/>
      <c r="K274" s="47"/>
      <c r="L274" s="47"/>
      <c r="M274" s="47"/>
      <c r="N274" s="47"/>
      <c r="O274" s="47"/>
      <c r="P274" s="47"/>
      <c r="Q274" s="47"/>
      <c r="R274" s="47"/>
      <c r="S274" s="47"/>
      <c r="T274" s="47"/>
      <c r="U274" s="47"/>
      <c r="V274" s="47"/>
      <c r="W274" s="47"/>
      <c r="X274" s="47"/>
      <c r="Y274" s="47"/>
      <c r="Z274" s="47"/>
      <c r="AA274" s="47"/>
      <c r="AB274" s="47"/>
      <c r="AC274" s="47"/>
      <c r="AD274" s="47"/>
      <c r="AE274" s="47"/>
    </row>
    <row r="275" spans="2:31" x14ac:dyDescent="0.2">
      <c r="B275" s="47"/>
      <c r="C275" s="47"/>
      <c r="D275" s="47"/>
      <c r="E275" s="47"/>
      <c r="F275" s="47"/>
      <c r="G275" s="47"/>
      <c r="H275" s="47"/>
      <c r="I275" s="47"/>
      <c r="J275" s="47"/>
      <c r="K275" s="47"/>
      <c r="L275" s="47"/>
      <c r="M275" s="47"/>
      <c r="N275" s="47"/>
      <c r="O275" s="47"/>
      <c r="P275" s="47"/>
      <c r="Q275" s="47"/>
      <c r="R275" s="47"/>
      <c r="S275" s="47"/>
      <c r="T275" s="47"/>
      <c r="U275" s="47"/>
      <c r="V275" s="47"/>
      <c r="W275" s="47"/>
      <c r="X275" s="47"/>
      <c r="Y275" s="47"/>
      <c r="Z275" s="47"/>
      <c r="AA275" s="47"/>
      <c r="AB275" s="47"/>
      <c r="AC275" s="47"/>
      <c r="AD275" s="47"/>
      <c r="AE275" s="47"/>
    </row>
    <row r="276" spans="2:31" x14ac:dyDescent="0.2">
      <c r="B276" s="47"/>
      <c r="C276" s="47"/>
      <c r="D276" s="47"/>
      <c r="E276" s="47"/>
      <c r="F276" s="47"/>
      <c r="G276" s="47"/>
      <c r="H276" s="47"/>
      <c r="I276" s="47"/>
      <c r="J276" s="47"/>
      <c r="K276" s="47"/>
      <c r="L276" s="47"/>
      <c r="M276" s="47"/>
      <c r="N276" s="47"/>
      <c r="O276" s="47"/>
      <c r="P276" s="47"/>
      <c r="Q276" s="47"/>
      <c r="R276" s="47"/>
      <c r="S276" s="47"/>
      <c r="T276" s="47"/>
      <c r="U276" s="47"/>
      <c r="V276" s="47"/>
      <c r="W276" s="47"/>
      <c r="X276" s="47"/>
      <c r="Y276" s="47"/>
      <c r="Z276" s="47"/>
      <c r="AA276" s="47"/>
      <c r="AB276" s="47"/>
      <c r="AC276" s="47"/>
      <c r="AD276" s="47"/>
      <c r="AE276" s="47"/>
    </row>
    <row r="277" spans="2:31" x14ac:dyDescent="0.2">
      <c r="B277" s="47"/>
      <c r="C277" s="47"/>
      <c r="D277" s="47"/>
      <c r="E277" s="47"/>
      <c r="F277" s="47"/>
      <c r="G277" s="47"/>
      <c r="H277" s="47"/>
      <c r="I277" s="47"/>
      <c r="J277" s="47"/>
      <c r="K277" s="47"/>
      <c r="L277" s="47"/>
      <c r="M277" s="47"/>
      <c r="N277" s="47"/>
      <c r="O277" s="47"/>
      <c r="P277" s="47"/>
      <c r="Q277" s="47"/>
      <c r="R277" s="47"/>
      <c r="S277" s="47"/>
      <c r="T277" s="47"/>
      <c r="U277" s="47"/>
      <c r="V277" s="47"/>
      <c r="W277" s="47"/>
      <c r="X277" s="47"/>
      <c r="Y277" s="47"/>
      <c r="Z277" s="47"/>
      <c r="AA277" s="47"/>
      <c r="AB277" s="47"/>
      <c r="AC277" s="47"/>
      <c r="AD277" s="47"/>
      <c r="AE277" s="47"/>
    </row>
    <row r="278" spans="2:31" x14ac:dyDescent="0.2">
      <c r="B278" s="47"/>
      <c r="C278" s="47"/>
      <c r="D278" s="47"/>
      <c r="E278" s="47"/>
      <c r="F278" s="47"/>
      <c r="G278" s="47"/>
      <c r="H278" s="47"/>
      <c r="I278" s="47"/>
      <c r="J278" s="47"/>
      <c r="K278" s="47"/>
      <c r="L278" s="47"/>
      <c r="M278" s="47"/>
      <c r="N278" s="47"/>
      <c r="O278" s="47"/>
      <c r="P278" s="47"/>
      <c r="Q278" s="47"/>
      <c r="R278" s="47"/>
      <c r="S278" s="47"/>
      <c r="T278" s="47"/>
      <c r="U278" s="47"/>
      <c r="V278" s="47"/>
      <c r="W278" s="47"/>
      <c r="X278" s="47"/>
      <c r="Y278" s="47"/>
      <c r="Z278" s="47"/>
      <c r="AA278" s="47"/>
      <c r="AB278" s="47"/>
      <c r="AC278" s="47"/>
      <c r="AD278" s="47"/>
      <c r="AE278" s="47"/>
    </row>
    <row r="279" spans="2:31" x14ac:dyDescent="0.2">
      <c r="B279" s="47"/>
      <c r="C279" s="47"/>
      <c r="D279" s="47"/>
      <c r="E279" s="47"/>
      <c r="F279" s="47"/>
      <c r="G279" s="47"/>
      <c r="H279" s="47"/>
      <c r="I279" s="47"/>
      <c r="J279" s="47"/>
      <c r="K279" s="47"/>
      <c r="L279" s="47"/>
      <c r="M279" s="47"/>
      <c r="N279" s="47"/>
      <c r="O279" s="47"/>
      <c r="P279" s="47"/>
      <c r="Q279" s="47"/>
      <c r="R279" s="47"/>
      <c r="S279" s="47"/>
      <c r="T279" s="47"/>
      <c r="U279" s="47"/>
      <c r="V279" s="47"/>
      <c r="W279" s="47"/>
      <c r="X279" s="47"/>
      <c r="Y279" s="47"/>
      <c r="Z279" s="47"/>
      <c r="AA279" s="47"/>
      <c r="AB279" s="47"/>
      <c r="AC279" s="47"/>
      <c r="AD279" s="47"/>
      <c r="AE279" s="47"/>
    </row>
    <row r="280" spans="2:31" x14ac:dyDescent="0.2">
      <c r="B280" s="47"/>
      <c r="C280" s="47"/>
      <c r="D280" s="47"/>
      <c r="E280" s="47"/>
      <c r="F280" s="47"/>
      <c r="G280" s="47"/>
      <c r="H280" s="47"/>
      <c r="I280" s="47"/>
      <c r="J280" s="47"/>
      <c r="K280" s="47"/>
      <c r="L280" s="47"/>
      <c r="M280" s="47"/>
      <c r="N280" s="47"/>
      <c r="O280" s="47"/>
      <c r="P280" s="47"/>
      <c r="Q280" s="47"/>
      <c r="R280" s="47"/>
      <c r="S280" s="47"/>
      <c r="T280" s="47"/>
      <c r="U280" s="47"/>
      <c r="V280" s="47"/>
      <c r="W280" s="47"/>
      <c r="X280" s="47"/>
      <c r="Y280" s="47"/>
      <c r="Z280" s="47"/>
      <c r="AA280" s="47"/>
      <c r="AB280" s="47"/>
      <c r="AC280" s="47"/>
      <c r="AD280" s="47"/>
      <c r="AE280" s="47"/>
    </row>
    <row r="281" spans="2:31" x14ac:dyDescent="0.2">
      <c r="B281" s="47"/>
      <c r="C281" s="47"/>
      <c r="D281" s="47"/>
      <c r="E281" s="47"/>
      <c r="F281" s="47"/>
      <c r="G281" s="47"/>
      <c r="H281" s="47"/>
      <c r="I281" s="47"/>
      <c r="J281" s="47"/>
      <c r="K281" s="47"/>
      <c r="L281" s="47"/>
      <c r="M281" s="47"/>
      <c r="N281" s="47"/>
      <c r="O281" s="47"/>
      <c r="P281" s="47"/>
      <c r="Q281" s="47"/>
      <c r="R281" s="47"/>
      <c r="S281" s="47"/>
      <c r="T281" s="47"/>
      <c r="U281" s="47"/>
      <c r="V281" s="47"/>
      <c r="W281" s="47"/>
      <c r="X281" s="47"/>
      <c r="Y281" s="47"/>
      <c r="Z281" s="47"/>
      <c r="AA281" s="47"/>
      <c r="AB281" s="47"/>
      <c r="AC281" s="47"/>
      <c r="AD281" s="47"/>
      <c r="AE281" s="47"/>
    </row>
    <row r="282" spans="2:31" x14ac:dyDescent="0.2">
      <c r="B282" s="47"/>
      <c r="C282" s="47"/>
      <c r="D282" s="47"/>
      <c r="E282" s="47"/>
      <c r="F282" s="47"/>
      <c r="G282" s="47"/>
      <c r="H282" s="47"/>
      <c r="I282" s="47"/>
      <c r="J282" s="47"/>
      <c r="K282" s="47"/>
      <c r="L282" s="47"/>
      <c r="M282" s="47"/>
      <c r="N282" s="47"/>
      <c r="O282" s="47"/>
      <c r="P282" s="47"/>
      <c r="Q282" s="47"/>
      <c r="R282" s="47"/>
      <c r="S282" s="47"/>
      <c r="T282" s="47"/>
      <c r="U282" s="47"/>
      <c r="V282" s="47"/>
      <c r="W282" s="47"/>
      <c r="X282" s="47"/>
      <c r="Y282" s="47"/>
      <c r="Z282" s="47"/>
      <c r="AA282" s="47"/>
      <c r="AB282" s="47"/>
      <c r="AC282" s="47"/>
      <c r="AD282" s="47"/>
      <c r="AE282" s="47"/>
    </row>
    <row r="283" spans="2:31" x14ac:dyDescent="0.2">
      <c r="B283" s="47"/>
      <c r="C283" s="47"/>
      <c r="D283" s="47"/>
      <c r="E283" s="47"/>
      <c r="F283" s="47"/>
      <c r="G283" s="47"/>
      <c r="H283" s="47"/>
      <c r="I283" s="47"/>
      <c r="J283" s="47"/>
      <c r="K283" s="47"/>
      <c r="L283" s="47"/>
      <c r="M283" s="47"/>
      <c r="N283" s="47"/>
      <c r="O283" s="47"/>
      <c r="P283" s="47"/>
      <c r="Q283" s="47"/>
      <c r="R283" s="47"/>
      <c r="S283" s="47"/>
      <c r="T283" s="47"/>
      <c r="U283" s="47"/>
      <c r="V283" s="47"/>
      <c r="W283" s="47"/>
      <c r="X283" s="47"/>
      <c r="Y283" s="47"/>
      <c r="Z283" s="47"/>
      <c r="AA283" s="47"/>
      <c r="AB283" s="47"/>
      <c r="AC283" s="47"/>
      <c r="AD283" s="47"/>
      <c r="AE283" s="47"/>
    </row>
    <row r="284" spans="2:31" x14ac:dyDescent="0.2">
      <c r="B284" s="47"/>
      <c r="C284" s="47"/>
      <c r="D284" s="47"/>
      <c r="E284" s="47"/>
      <c r="F284" s="47"/>
      <c r="G284" s="47"/>
      <c r="H284" s="47"/>
      <c r="I284" s="47"/>
      <c r="J284" s="47"/>
      <c r="K284" s="47"/>
      <c r="L284" s="47"/>
      <c r="M284" s="47"/>
      <c r="N284" s="47"/>
      <c r="O284" s="47"/>
      <c r="P284" s="47"/>
      <c r="Q284" s="47"/>
      <c r="R284" s="47"/>
      <c r="S284" s="47"/>
      <c r="T284" s="47"/>
      <c r="U284" s="47"/>
      <c r="V284" s="47"/>
      <c r="W284" s="47"/>
      <c r="X284" s="47"/>
      <c r="Y284" s="47"/>
      <c r="Z284" s="47"/>
      <c r="AA284" s="47"/>
      <c r="AB284" s="47"/>
      <c r="AC284" s="47"/>
      <c r="AD284" s="47"/>
      <c r="AE284" s="47"/>
    </row>
    <row r="285" spans="2:31" x14ac:dyDescent="0.2">
      <c r="B285" s="47"/>
      <c r="C285" s="47"/>
      <c r="D285" s="47"/>
      <c r="E285" s="47"/>
      <c r="F285" s="47"/>
      <c r="G285" s="47"/>
      <c r="H285" s="47"/>
      <c r="I285" s="47"/>
      <c r="J285" s="47"/>
      <c r="K285" s="47"/>
      <c r="L285" s="47"/>
      <c r="M285" s="47"/>
      <c r="N285" s="47"/>
      <c r="O285" s="47"/>
      <c r="P285" s="47"/>
      <c r="Q285" s="47"/>
      <c r="R285" s="47"/>
      <c r="S285" s="47"/>
      <c r="T285" s="47"/>
      <c r="U285" s="47"/>
      <c r="V285" s="47"/>
      <c r="W285" s="47"/>
      <c r="X285" s="47"/>
      <c r="Y285" s="47"/>
      <c r="Z285" s="47"/>
      <c r="AA285" s="47"/>
      <c r="AB285" s="47"/>
      <c r="AC285" s="47"/>
      <c r="AD285" s="47"/>
      <c r="AE285" s="47"/>
    </row>
    <row r="286" spans="2:31" x14ac:dyDescent="0.2">
      <c r="B286" s="47"/>
      <c r="C286" s="47"/>
      <c r="D286" s="47"/>
      <c r="E286" s="47"/>
      <c r="F286" s="47"/>
      <c r="G286" s="47"/>
      <c r="H286" s="47"/>
      <c r="I286" s="47"/>
      <c r="J286" s="47"/>
      <c r="K286" s="47"/>
      <c r="L286" s="47"/>
      <c r="M286" s="47"/>
      <c r="N286" s="47"/>
      <c r="O286" s="47"/>
      <c r="P286" s="47"/>
      <c r="Q286" s="47"/>
      <c r="R286" s="47"/>
      <c r="S286" s="47"/>
      <c r="T286" s="47"/>
      <c r="U286" s="47"/>
      <c r="V286" s="47"/>
      <c r="W286" s="47"/>
      <c r="X286" s="47"/>
      <c r="Y286" s="47"/>
      <c r="Z286" s="47"/>
      <c r="AA286" s="47"/>
      <c r="AB286" s="47"/>
      <c r="AC286" s="47"/>
      <c r="AD286" s="47"/>
      <c r="AE286" s="47"/>
    </row>
    <row r="287" spans="2:31" x14ac:dyDescent="0.2">
      <c r="B287" s="47"/>
      <c r="C287" s="47"/>
      <c r="D287" s="47"/>
      <c r="E287" s="47"/>
      <c r="F287" s="47"/>
      <c r="G287" s="47"/>
      <c r="H287" s="47"/>
      <c r="I287" s="47"/>
      <c r="J287" s="47"/>
      <c r="K287" s="47"/>
      <c r="L287" s="47"/>
      <c r="M287" s="47"/>
      <c r="N287" s="47"/>
      <c r="O287" s="47"/>
      <c r="P287" s="47"/>
      <c r="Q287" s="47"/>
      <c r="R287" s="47"/>
      <c r="S287" s="47"/>
      <c r="T287" s="47"/>
      <c r="U287" s="47"/>
      <c r="V287" s="47"/>
      <c r="W287" s="47"/>
      <c r="X287" s="47"/>
      <c r="Y287" s="47"/>
      <c r="Z287" s="47"/>
      <c r="AA287" s="47"/>
      <c r="AB287" s="47"/>
      <c r="AC287" s="47"/>
      <c r="AD287" s="47"/>
      <c r="AE287" s="47"/>
    </row>
    <row r="288" spans="2:31" x14ac:dyDescent="0.2">
      <c r="B288" s="47"/>
      <c r="C288" s="47"/>
      <c r="D288" s="47"/>
      <c r="E288" s="47"/>
      <c r="F288" s="47"/>
      <c r="G288" s="47"/>
      <c r="H288" s="47"/>
      <c r="I288" s="47"/>
      <c r="J288" s="47"/>
      <c r="K288" s="47"/>
      <c r="L288" s="47"/>
      <c r="M288" s="47"/>
      <c r="N288" s="47"/>
      <c r="O288" s="47"/>
      <c r="P288" s="47"/>
      <c r="Q288" s="47"/>
      <c r="R288" s="47"/>
      <c r="S288" s="47"/>
      <c r="T288" s="47"/>
      <c r="U288" s="47"/>
      <c r="V288" s="47"/>
      <c r="W288" s="47"/>
      <c r="X288" s="47"/>
      <c r="Y288" s="47"/>
      <c r="Z288" s="47"/>
      <c r="AA288" s="47"/>
      <c r="AB288" s="47"/>
      <c r="AC288" s="47"/>
      <c r="AD288" s="47"/>
      <c r="AE288" s="47"/>
    </row>
    <row r="289" spans="2:31" x14ac:dyDescent="0.2">
      <c r="B289" s="47"/>
      <c r="C289" s="47"/>
      <c r="D289" s="47"/>
      <c r="E289" s="47"/>
      <c r="F289" s="47"/>
      <c r="G289" s="47"/>
      <c r="H289" s="47"/>
      <c r="I289" s="47"/>
      <c r="J289" s="47"/>
      <c r="K289" s="47"/>
      <c r="L289" s="47"/>
      <c r="M289" s="47"/>
      <c r="N289" s="47"/>
      <c r="O289" s="47"/>
      <c r="P289" s="47"/>
      <c r="Q289" s="47"/>
      <c r="R289" s="47"/>
      <c r="S289" s="47"/>
      <c r="T289" s="47"/>
      <c r="U289" s="47"/>
      <c r="V289" s="47"/>
      <c r="W289" s="47"/>
      <c r="X289" s="47"/>
      <c r="Y289" s="47"/>
      <c r="Z289" s="47"/>
      <c r="AA289" s="47"/>
      <c r="AB289" s="47"/>
      <c r="AC289" s="47"/>
      <c r="AD289" s="47"/>
      <c r="AE289" s="47"/>
    </row>
    <row r="290" spans="2:31" x14ac:dyDescent="0.2">
      <c r="B290" s="47"/>
      <c r="C290" s="47"/>
      <c r="D290" s="47"/>
      <c r="E290" s="47"/>
      <c r="F290" s="47"/>
      <c r="G290" s="47"/>
      <c r="H290" s="47"/>
      <c r="I290" s="47"/>
      <c r="J290" s="47"/>
      <c r="K290" s="47"/>
      <c r="L290" s="47"/>
      <c r="M290" s="47"/>
      <c r="N290" s="47"/>
      <c r="O290" s="47"/>
      <c r="P290" s="47"/>
      <c r="Q290" s="47"/>
      <c r="R290" s="47"/>
      <c r="S290" s="47"/>
      <c r="T290" s="47"/>
      <c r="U290" s="47"/>
      <c r="V290" s="47"/>
      <c r="W290" s="47"/>
      <c r="X290" s="47"/>
      <c r="Y290" s="47"/>
      <c r="Z290" s="47"/>
      <c r="AA290" s="47"/>
      <c r="AB290" s="47"/>
      <c r="AC290" s="47"/>
      <c r="AD290" s="47"/>
      <c r="AE290" s="47"/>
    </row>
    <row r="291" spans="2:31" x14ac:dyDescent="0.2">
      <c r="B291" s="47"/>
      <c r="C291" s="47"/>
      <c r="D291" s="47"/>
      <c r="E291" s="47"/>
      <c r="F291" s="47"/>
      <c r="G291" s="47"/>
      <c r="H291" s="47"/>
      <c r="I291" s="47"/>
      <c r="J291" s="47"/>
      <c r="K291" s="47"/>
      <c r="L291" s="47"/>
      <c r="M291" s="47"/>
      <c r="N291" s="47"/>
      <c r="O291" s="47"/>
      <c r="P291" s="47"/>
      <c r="Q291" s="47"/>
      <c r="R291" s="47"/>
      <c r="S291" s="47"/>
      <c r="T291" s="47"/>
      <c r="U291" s="47"/>
      <c r="V291" s="47"/>
      <c r="W291" s="47"/>
      <c r="X291" s="47"/>
      <c r="Y291" s="47"/>
      <c r="Z291" s="47"/>
      <c r="AA291" s="47"/>
      <c r="AB291" s="47"/>
      <c r="AC291" s="47"/>
      <c r="AD291" s="47"/>
      <c r="AE291" s="47"/>
    </row>
    <row r="292" spans="2:31" x14ac:dyDescent="0.2">
      <c r="B292" s="47"/>
      <c r="C292" s="47"/>
      <c r="D292" s="47"/>
      <c r="E292" s="47"/>
      <c r="F292" s="47"/>
      <c r="G292" s="47"/>
      <c r="H292" s="47"/>
      <c r="I292" s="47"/>
      <c r="J292" s="47"/>
      <c r="K292" s="47"/>
      <c r="L292" s="47"/>
      <c r="M292" s="47"/>
      <c r="N292" s="47"/>
      <c r="O292" s="47"/>
      <c r="P292" s="47"/>
      <c r="Q292" s="47"/>
      <c r="R292" s="47"/>
      <c r="S292" s="47"/>
      <c r="T292" s="47"/>
      <c r="U292" s="47"/>
      <c r="V292" s="47"/>
      <c r="W292" s="47"/>
      <c r="X292" s="47"/>
      <c r="Y292" s="47"/>
      <c r="Z292" s="47"/>
      <c r="AA292" s="47"/>
      <c r="AB292" s="47"/>
      <c r="AC292" s="47"/>
      <c r="AD292" s="47"/>
      <c r="AE292" s="47"/>
    </row>
    <row r="293" spans="2:31" x14ac:dyDescent="0.2">
      <c r="B293" s="47"/>
      <c r="C293" s="47"/>
      <c r="D293" s="47"/>
      <c r="E293" s="47"/>
      <c r="F293" s="47"/>
      <c r="G293" s="47"/>
      <c r="H293" s="47"/>
      <c r="I293" s="47"/>
      <c r="J293" s="47"/>
      <c r="K293" s="47"/>
      <c r="L293" s="47"/>
      <c r="M293" s="47"/>
      <c r="N293" s="47"/>
      <c r="O293" s="47"/>
      <c r="P293" s="47"/>
      <c r="Q293" s="47"/>
      <c r="R293" s="47"/>
      <c r="S293" s="47"/>
      <c r="T293" s="47"/>
      <c r="U293" s="47"/>
      <c r="V293" s="47"/>
      <c r="W293" s="47"/>
      <c r="X293" s="47"/>
      <c r="Y293" s="47"/>
      <c r="Z293" s="47"/>
      <c r="AA293" s="47"/>
      <c r="AB293" s="47"/>
      <c r="AC293" s="47"/>
      <c r="AD293" s="47"/>
      <c r="AE293" s="47"/>
    </row>
    <row r="294" spans="2:31" x14ac:dyDescent="0.2">
      <c r="B294" s="47"/>
      <c r="C294" s="47"/>
      <c r="D294" s="47"/>
      <c r="E294" s="47"/>
      <c r="F294" s="47"/>
      <c r="G294" s="47"/>
      <c r="H294" s="47"/>
      <c r="I294" s="47"/>
      <c r="J294" s="47"/>
      <c r="K294" s="47"/>
      <c r="L294" s="47"/>
      <c r="M294" s="47"/>
      <c r="N294" s="47"/>
      <c r="O294" s="47"/>
      <c r="P294" s="47"/>
      <c r="Q294" s="47"/>
      <c r="R294" s="47"/>
      <c r="S294" s="47"/>
      <c r="T294" s="47"/>
      <c r="U294" s="47"/>
      <c r="V294" s="47"/>
      <c r="W294" s="47"/>
      <c r="X294" s="47"/>
      <c r="Y294" s="47"/>
      <c r="Z294" s="47"/>
      <c r="AA294" s="47"/>
      <c r="AB294" s="47"/>
      <c r="AC294" s="47"/>
      <c r="AD294" s="47"/>
      <c r="AE294" s="47"/>
    </row>
    <row r="295" spans="2:31" x14ac:dyDescent="0.2">
      <c r="B295" s="47"/>
      <c r="C295" s="47"/>
      <c r="D295" s="47"/>
      <c r="E295" s="47"/>
      <c r="F295" s="47"/>
      <c r="G295" s="47"/>
      <c r="H295" s="47"/>
      <c r="I295" s="47"/>
      <c r="J295" s="47"/>
      <c r="K295" s="47"/>
      <c r="L295" s="47"/>
      <c r="M295" s="47"/>
      <c r="N295" s="47"/>
      <c r="O295" s="47"/>
      <c r="P295" s="47"/>
      <c r="Q295" s="47"/>
      <c r="R295" s="47"/>
      <c r="S295" s="47"/>
      <c r="T295" s="47"/>
      <c r="U295" s="47"/>
      <c r="V295" s="47"/>
      <c r="W295" s="47"/>
      <c r="X295" s="47"/>
      <c r="Y295" s="47"/>
      <c r="Z295" s="47"/>
      <c r="AA295" s="47"/>
      <c r="AB295" s="47"/>
      <c r="AC295" s="47"/>
      <c r="AD295" s="47"/>
      <c r="AE295" s="47"/>
    </row>
    <row r="296" spans="2:31" x14ac:dyDescent="0.2">
      <c r="B296" s="47"/>
      <c r="C296" s="47"/>
      <c r="D296" s="47"/>
      <c r="E296" s="47"/>
      <c r="F296" s="47"/>
      <c r="G296" s="47"/>
      <c r="H296" s="47"/>
      <c r="I296" s="47"/>
      <c r="J296" s="47"/>
      <c r="K296" s="47"/>
      <c r="L296" s="47"/>
      <c r="M296" s="47"/>
      <c r="N296" s="47"/>
      <c r="O296" s="47"/>
      <c r="P296" s="47"/>
      <c r="Q296" s="47"/>
      <c r="R296" s="47"/>
      <c r="S296" s="47"/>
      <c r="T296" s="47"/>
      <c r="U296" s="47"/>
      <c r="V296" s="47"/>
      <c r="W296" s="47"/>
      <c r="X296" s="47"/>
      <c r="Y296" s="47"/>
      <c r="Z296" s="47"/>
      <c r="AA296" s="47"/>
      <c r="AB296" s="47"/>
      <c r="AC296" s="47"/>
      <c r="AD296" s="47"/>
      <c r="AE296" s="47"/>
    </row>
    <row r="297" spans="2:31" x14ac:dyDescent="0.2">
      <c r="B297" s="47"/>
      <c r="C297" s="47"/>
      <c r="D297" s="47"/>
      <c r="E297" s="47"/>
      <c r="F297" s="47"/>
      <c r="G297" s="47"/>
      <c r="H297" s="47"/>
      <c r="I297" s="47"/>
      <c r="J297" s="47"/>
      <c r="K297" s="47"/>
      <c r="L297" s="47"/>
      <c r="M297" s="47"/>
      <c r="N297" s="47"/>
      <c r="O297" s="47"/>
      <c r="P297" s="47"/>
      <c r="Q297" s="47"/>
      <c r="R297" s="47"/>
      <c r="S297" s="47"/>
      <c r="T297" s="47"/>
      <c r="U297" s="47"/>
      <c r="V297" s="47"/>
      <c r="W297" s="47"/>
      <c r="X297" s="47"/>
      <c r="Y297" s="47"/>
      <c r="Z297" s="47"/>
      <c r="AA297" s="47"/>
      <c r="AB297" s="47"/>
      <c r="AC297" s="47"/>
      <c r="AD297" s="47"/>
      <c r="AE297" s="47"/>
    </row>
    <row r="298" spans="2:31" x14ac:dyDescent="0.2">
      <c r="B298" s="47"/>
      <c r="C298" s="47"/>
      <c r="D298" s="47"/>
      <c r="E298" s="47"/>
      <c r="F298" s="47"/>
      <c r="G298" s="47"/>
      <c r="H298" s="47"/>
      <c r="I298" s="47"/>
      <c r="J298" s="47"/>
      <c r="K298" s="47"/>
      <c r="L298" s="47"/>
      <c r="M298" s="47"/>
      <c r="N298" s="47"/>
      <c r="O298" s="47"/>
      <c r="P298" s="47"/>
      <c r="Q298" s="47"/>
      <c r="R298" s="47"/>
      <c r="S298" s="47"/>
      <c r="T298" s="47"/>
      <c r="U298" s="47"/>
      <c r="V298" s="47"/>
      <c r="W298" s="47"/>
      <c r="X298" s="47"/>
      <c r="Y298" s="47"/>
      <c r="Z298" s="47"/>
      <c r="AA298" s="47"/>
      <c r="AB298" s="47"/>
      <c r="AC298" s="47"/>
      <c r="AD298" s="47"/>
      <c r="AE298" s="47"/>
    </row>
    <row r="299" spans="2:31" x14ac:dyDescent="0.2">
      <c r="B299" s="47"/>
      <c r="C299" s="47"/>
      <c r="D299" s="47"/>
      <c r="E299" s="47"/>
      <c r="F299" s="47"/>
      <c r="G299" s="47"/>
      <c r="H299" s="47"/>
      <c r="I299" s="47"/>
      <c r="J299" s="47"/>
      <c r="K299" s="47"/>
      <c r="L299" s="47"/>
      <c r="M299" s="47"/>
      <c r="N299" s="47"/>
      <c r="O299" s="47"/>
      <c r="P299" s="47"/>
      <c r="Q299" s="47"/>
      <c r="R299" s="47"/>
      <c r="S299" s="47"/>
      <c r="T299" s="47"/>
      <c r="U299" s="47"/>
      <c r="V299" s="47"/>
      <c r="W299" s="47"/>
      <c r="X299" s="47"/>
      <c r="Y299" s="47"/>
      <c r="Z299" s="47"/>
      <c r="AA299" s="47"/>
      <c r="AB299" s="47"/>
      <c r="AC299" s="47"/>
      <c r="AD299" s="47"/>
      <c r="AE299" s="47"/>
    </row>
    <row r="300" spans="2:31" x14ac:dyDescent="0.2">
      <c r="B300" s="47"/>
      <c r="C300" s="47"/>
      <c r="D300" s="47"/>
      <c r="E300" s="47"/>
      <c r="F300" s="47"/>
      <c r="G300" s="47"/>
      <c r="H300" s="47"/>
      <c r="I300" s="47"/>
      <c r="J300" s="47"/>
      <c r="K300" s="47"/>
      <c r="L300" s="47"/>
      <c r="M300" s="47"/>
      <c r="N300" s="47"/>
      <c r="O300" s="47"/>
      <c r="P300" s="47"/>
      <c r="Q300" s="47"/>
      <c r="R300" s="47"/>
      <c r="S300" s="47"/>
      <c r="T300" s="47"/>
      <c r="U300" s="47"/>
      <c r="V300" s="47"/>
      <c r="W300" s="47"/>
      <c r="X300" s="47"/>
      <c r="Y300" s="47"/>
      <c r="Z300" s="47"/>
      <c r="AA300" s="47"/>
      <c r="AB300" s="47"/>
      <c r="AC300" s="47"/>
      <c r="AD300" s="47"/>
      <c r="AE300" s="47"/>
    </row>
    <row r="301" spans="2:31" x14ac:dyDescent="0.2">
      <c r="B301" s="47"/>
      <c r="C301" s="47"/>
      <c r="D301" s="47"/>
      <c r="E301" s="47"/>
      <c r="F301" s="47"/>
      <c r="G301" s="47"/>
      <c r="H301" s="47"/>
      <c r="I301" s="47"/>
      <c r="J301" s="47"/>
      <c r="K301" s="47"/>
      <c r="L301" s="47"/>
      <c r="M301" s="47"/>
      <c r="N301" s="47"/>
      <c r="O301" s="47"/>
      <c r="P301" s="47"/>
      <c r="Q301" s="47"/>
      <c r="R301" s="47"/>
      <c r="S301" s="47"/>
      <c r="T301" s="47"/>
      <c r="U301" s="47"/>
      <c r="V301" s="47"/>
      <c r="W301" s="47"/>
      <c r="X301" s="47"/>
      <c r="Y301" s="47"/>
      <c r="Z301" s="47"/>
      <c r="AA301" s="47"/>
      <c r="AB301" s="47"/>
      <c r="AC301" s="47"/>
      <c r="AD301" s="47"/>
      <c r="AE301" s="47"/>
    </row>
    <row r="302" spans="2:31" x14ac:dyDescent="0.2">
      <c r="B302" s="47"/>
      <c r="C302" s="47"/>
      <c r="D302" s="47"/>
      <c r="E302" s="47"/>
      <c r="F302" s="47"/>
      <c r="G302" s="47"/>
      <c r="H302" s="47"/>
      <c r="I302" s="47"/>
      <c r="J302" s="47"/>
      <c r="K302" s="47"/>
      <c r="L302" s="47"/>
      <c r="M302" s="47"/>
      <c r="N302" s="47"/>
      <c r="O302" s="47"/>
      <c r="P302" s="47"/>
      <c r="Q302" s="47"/>
      <c r="R302" s="47"/>
      <c r="S302" s="47"/>
      <c r="T302" s="47"/>
      <c r="U302" s="47"/>
      <c r="V302" s="47"/>
      <c r="W302" s="47"/>
      <c r="X302" s="47"/>
      <c r="Y302" s="47"/>
      <c r="Z302" s="47"/>
      <c r="AA302" s="47"/>
      <c r="AB302" s="47"/>
      <c r="AC302" s="47"/>
      <c r="AD302" s="47"/>
      <c r="AE302" s="47"/>
    </row>
    <row r="303" spans="2:31" x14ac:dyDescent="0.2">
      <c r="B303" s="47"/>
      <c r="C303" s="47"/>
      <c r="D303" s="47"/>
      <c r="E303" s="47"/>
      <c r="F303" s="47"/>
      <c r="G303" s="47"/>
      <c r="H303" s="47"/>
      <c r="I303" s="47"/>
      <c r="J303" s="47"/>
      <c r="K303" s="47"/>
      <c r="L303" s="47"/>
      <c r="M303" s="47"/>
      <c r="N303" s="47"/>
      <c r="O303" s="47"/>
      <c r="P303" s="47"/>
      <c r="Q303" s="47"/>
      <c r="R303" s="47"/>
      <c r="S303" s="47"/>
      <c r="T303" s="47"/>
      <c r="U303" s="47"/>
      <c r="V303" s="47"/>
      <c r="W303" s="47"/>
      <c r="X303" s="47"/>
      <c r="Y303" s="47"/>
      <c r="Z303" s="47"/>
      <c r="AA303" s="47"/>
      <c r="AB303" s="47"/>
      <c r="AC303" s="47"/>
      <c r="AD303" s="47"/>
      <c r="AE303" s="47"/>
    </row>
    <row r="304" spans="2:31" x14ac:dyDescent="0.2">
      <c r="B304" s="47"/>
      <c r="C304" s="47"/>
      <c r="D304" s="47"/>
      <c r="E304" s="47"/>
      <c r="F304" s="47"/>
      <c r="G304" s="47"/>
      <c r="H304" s="47"/>
      <c r="I304" s="47"/>
      <c r="J304" s="47"/>
      <c r="K304" s="47"/>
      <c r="L304" s="47"/>
      <c r="M304" s="47"/>
      <c r="N304" s="47"/>
      <c r="O304" s="47"/>
      <c r="P304" s="47"/>
      <c r="Q304" s="47"/>
      <c r="R304" s="47"/>
      <c r="S304" s="47"/>
      <c r="T304" s="47"/>
      <c r="U304" s="47"/>
      <c r="V304" s="47"/>
      <c r="W304" s="47"/>
      <c r="X304" s="47"/>
      <c r="Y304" s="47"/>
      <c r="Z304" s="47"/>
      <c r="AA304" s="47"/>
      <c r="AB304" s="47"/>
      <c r="AC304" s="47"/>
      <c r="AD304" s="47"/>
      <c r="AE304" s="47"/>
    </row>
    <row r="305" spans="2:31" x14ac:dyDescent="0.2">
      <c r="B305" s="47"/>
      <c r="C305" s="47"/>
      <c r="D305" s="47"/>
      <c r="E305" s="47"/>
      <c r="F305" s="47"/>
      <c r="G305" s="47"/>
      <c r="H305" s="47"/>
      <c r="I305" s="47"/>
      <c r="J305" s="47"/>
      <c r="K305" s="47"/>
      <c r="L305" s="47"/>
      <c r="M305" s="47"/>
      <c r="N305" s="47"/>
      <c r="O305" s="47"/>
      <c r="P305" s="47"/>
      <c r="Q305" s="47"/>
      <c r="R305" s="47"/>
      <c r="S305" s="47"/>
      <c r="T305" s="47"/>
      <c r="U305" s="47"/>
      <c r="V305" s="47"/>
      <c r="W305" s="47"/>
      <c r="X305" s="47"/>
      <c r="Y305" s="47"/>
      <c r="Z305" s="47"/>
      <c r="AA305" s="47"/>
      <c r="AB305" s="47"/>
      <c r="AC305" s="47"/>
      <c r="AD305" s="47"/>
      <c r="AE305" s="47"/>
    </row>
    <row r="306" spans="2:31" x14ac:dyDescent="0.2">
      <c r="B306" s="47"/>
      <c r="C306" s="47"/>
      <c r="D306" s="47"/>
      <c r="E306" s="47"/>
      <c r="F306" s="47"/>
      <c r="G306" s="47"/>
      <c r="H306" s="47"/>
      <c r="I306" s="47"/>
      <c r="J306" s="47"/>
      <c r="K306" s="47"/>
      <c r="L306" s="47"/>
      <c r="M306" s="47"/>
      <c r="N306" s="47"/>
      <c r="O306" s="47"/>
      <c r="P306" s="47"/>
      <c r="Q306" s="47"/>
      <c r="R306" s="47"/>
      <c r="S306" s="47"/>
      <c r="T306" s="47"/>
      <c r="U306" s="47"/>
      <c r="V306" s="47"/>
      <c r="W306" s="47"/>
      <c r="X306" s="47"/>
      <c r="Y306" s="47"/>
      <c r="Z306" s="47"/>
      <c r="AA306" s="47"/>
      <c r="AB306" s="47"/>
      <c r="AC306" s="47"/>
      <c r="AD306" s="47"/>
      <c r="AE306" s="47"/>
    </row>
    <row r="307" spans="2:31" x14ac:dyDescent="0.2">
      <c r="B307" s="47"/>
      <c r="C307" s="47"/>
      <c r="D307" s="47"/>
      <c r="E307" s="47"/>
      <c r="F307" s="47"/>
      <c r="G307" s="47"/>
      <c r="H307" s="47"/>
      <c r="I307" s="47"/>
      <c r="J307" s="47"/>
      <c r="K307" s="47"/>
      <c r="L307" s="47"/>
      <c r="M307" s="47"/>
      <c r="N307" s="47"/>
      <c r="O307" s="47"/>
      <c r="P307" s="47"/>
      <c r="Q307" s="47"/>
      <c r="R307" s="47"/>
      <c r="S307" s="47"/>
      <c r="T307" s="47"/>
      <c r="U307" s="47"/>
      <c r="V307" s="47"/>
      <c r="W307" s="47"/>
      <c r="X307" s="47"/>
      <c r="Y307" s="47"/>
      <c r="Z307" s="47"/>
      <c r="AA307" s="47"/>
      <c r="AB307" s="47"/>
      <c r="AC307" s="47"/>
      <c r="AD307" s="47"/>
      <c r="AE307" s="47"/>
    </row>
    <row r="308" spans="2:31" x14ac:dyDescent="0.2">
      <c r="B308" s="47"/>
      <c r="C308" s="47"/>
      <c r="D308" s="47"/>
      <c r="E308" s="47"/>
      <c r="F308" s="47"/>
      <c r="G308" s="47"/>
      <c r="H308" s="47"/>
      <c r="I308" s="47"/>
      <c r="J308" s="47"/>
      <c r="K308" s="47"/>
      <c r="L308" s="47"/>
      <c r="M308" s="47"/>
      <c r="N308" s="47"/>
      <c r="O308" s="47"/>
      <c r="P308" s="47"/>
      <c r="Q308" s="47"/>
      <c r="R308" s="47"/>
      <c r="S308" s="47"/>
      <c r="T308" s="47"/>
      <c r="U308" s="47"/>
      <c r="V308" s="47"/>
      <c r="W308" s="47"/>
      <c r="X308" s="47"/>
      <c r="Y308" s="47"/>
      <c r="Z308" s="47"/>
      <c r="AA308" s="47"/>
      <c r="AB308" s="47"/>
      <c r="AC308" s="47"/>
      <c r="AD308" s="47"/>
      <c r="AE308" s="47"/>
    </row>
    <row r="309" spans="2:31" x14ac:dyDescent="0.2">
      <c r="B309" s="47"/>
      <c r="C309" s="47"/>
      <c r="D309" s="47"/>
      <c r="E309" s="47"/>
      <c r="F309" s="47"/>
      <c r="G309" s="47"/>
      <c r="H309" s="47"/>
      <c r="I309" s="47"/>
      <c r="J309" s="47"/>
      <c r="K309" s="47"/>
      <c r="L309" s="47"/>
      <c r="M309" s="47"/>
      <c r="N309" s="47"/>
      <c r="O309" s="47"/>
      <c r="P309" s="47"/>
      <c r="Q309" s="47"/>
      <c r="R309" s="47"/>
      <c r="S309" s="47"/>
      <c r="T309" s="47"/>
      <c r="U309" s="47"/>
      <c r="V309" s="47"/>
      <c r="W309" s="47"/>
      <c r="X309" s="47"/>
      <c r="Y309" s="47"/>
      <c r="Z309" s="47"/>
      <c r="AA309" s="47"/>
      <c r="AB309" s="47"/>
      <c r="AC309" s="47"/>
      <c r="AD309" s="47"/>
      <c r="AE309" s="47"/>
    </row>
    <row r="310" spans="2:31" x14ac:dyDescent="0.2">
      <c r="B310" s="47"/>
      <c r="C310" s="47"/>
      <c r="D310" s="47"/>
      <c r="E310" s="47"/>
      <c r="F310" s="47"/>
      <c r="G310" s="47"/>
      <c r="H310" s="47"/>
      <c r="I310" s="47"/>
      <c r="J310" s="47"/>
      <c r="K310" s="47"/>
      <c r="L310" s="47"/>
      <c r="M310" s="47"/>
      <c r="N310" s="47"/>
      <c r="O310" s="47"/>
      <c r="P310" s="47"/>
      <c r="Q310" s="47"/>
      <c r="R310" s="47"/>
      <c r="S310" s="47"/>
      <c r="T310" s="47"/>
      <c r="U310" s="47"/>
      <c r="V310" s="47"/>
      <c r="W310" s="47"/>
      <c r="X310" s="47"/>
      <c r="Y310" s="47"/>
      <c r="Z310" s="47"/>
      <c r="AA310" s="47"/>
      <c r="AB310" s="47"/>
      <c r="AC310" s="47"/>
      <c r="AD310" s="47"/>
      <c r="AE310" s="47"/>
    </row>
    <row r="311" spans="2:31" x14ac:dyDescent="0.2">
      <c r="B311" s="47"/>
      <c r="C311" s="47"/>
      <c r="D311" s="47"/>
      <c r="E311" s="47"/>
      <c r="F311" s="47"/>
      <c r="G311" s="47"/>
      <c r="H311" s="47"/>
      <c r="I311" s="47"/>
      <c r="J311" s="47"/>
      <c r="K311" s="47"/>
      <c r="L311" s="47"/>
      <c r="M311" s="47"/>
      <c r="N311" s="47"/>
      <c r="O311" s="47"/>
      <c r="P311" s="47"/>
      <c r="Q311" s="47"/>
      <c r="R311" s="47"/>
      <c r="S311" s="47"/>
      <c r="T311" s="47"/>
      <c r="U311" s="47"/>
      <c r="V311" s="47"/>
      <c r="W311" s="47"/>
      <c r="X311" s="47"/>
      <c r="Y311" s="47"/>
      <c r="Z311" s="47"/>
      <c r="AA311" s="47"/>
      <c r="AB311" s="47"/>
      <c r="AC311" s="47"/>
      <c r="AD311" s="47"/>
      <c r="AE311" s="47"/>
    </row>
    <row r="312" spans="2:31" x14ac:dyDescent="0.2">
      <c r="B312" s="47"/>
      <c r="C312" s="47"/>
      <c r="D312" s="47"/>
      <c r="E312" s="47"/>
      <c r="F312" s="47"/>
      <c r="G312" s="47"/>
      <c r="H312" s="47"/>
      <c r="I312" s="47"/>
      <c r="J312" s="47"/>
      <c r="K312" s="47"/>
      <c r="L312" s="47"/>
      <c r="M312" s="47"/>
      <c r="N312" s="47"/>
      <c r="O312" s="47"/>
      <c r="P312" s="47"/>
      <c r="Q312" s="47"/>
      <c r="R312" s="47"/>
      <c r="S312" s="47"/>
      <c r="T312" s="47"/>
      <c r="U312" s="47"/>
      <c r="V312" s="47"/>
      <c r="W312" s="47"/>
      <c r="X312" s="47"/>
      <c r="Y312" s="47"/>
      <c r="Z312" s="47"/>
      <c r="AA312" s="47"/>
      <c r="AB312" s="47"/>
      <c r="AC312" s="47"/>
      <c r="AD312" s="47"/>
      <c r="AE312" s="47"/>
    </row>
    <row r="313" spans="2:31" x14ac:dyDescent="0.2">
      <c r="B313" s="47"/>
      <c r="C313" s="47"/>
      <c r="D313" s="47"/>
      <c r="E313" s="47"/>
      <c r="F313" s="47"/>
      <c r="G313" s="47"/>
      <c r="H313" s="47"/>
      <c r="I313" s="47"/>
      <c r="J313" s="47"/>
      <c r="K313" s="47"/>
      <c r="L313" s="47"/>
      <c r="M313" s="47"/>
      <c r="N313" s="47"/>
      <c r="O313" s="47"/>
      <c r="P313" s="47"/>
      <c r="Q313" s="47"/>
      <c r="R313" s="47"/>
      <c r="S313" s="47"/>
      <c r="T313" s="47"/>
      <c r="U313" s="47"/>
      <c r="V313" s="47"/>
      <c r="W313" s="47"/>
      <c r="X313" s="47"/>
      <c r="Y313" s="47"/>
      <c r="Z313" s="47"/>
      <c r="AA313" s="47"/>
      <c r="AB313" s="47"/>
      <c r="AC313" s="47"/>
      <c r="AD313" s="47"/>
      <c r="AE313" s="47"/>
    </row>
    <row r="314" spans="2:31" x14ac:dyDescent="0.2">
      <c r="B314" s="47"/>
      <c r="C314" s="47"/>
      <c r="D314" s="47"/>
      <c r="E314" s="47"/>
      <c r="F314" s="47"/>
      <c r="G314" s="47"/>
      <c r="H314" s="47"/>
      <c r="I314" s="47"/>
      <c r="J314" s="47"/>
      <c r="K314" s="47"/>
      <c r="L314" s="47"/>
      <c r="M314" s="47"/>
      <c r="N314" s="47"/>
      <c r="O314" s="47"/>
      <c r="P314" s="47"/>
      <c r="Q314" s="47"/>
      <c r="R314" s="47"/>
      <c r="S314" s="47"/>
      <c r="T314" s="47"/>
      <c r="U314" s="47"/>
      <c r="V314" s="47"/>
      <c r="W314" s="47"/>
      <c r="X314" s="47"/>
      <c r="Y314" s="47"/>
      <c r="Z314" s="47"/>
      <c r="AA314" s="47"/>
      <c r="AB314" s="47"/>
      <c r="AC314" s="47"/>
      <c r="AD314" s="47"/>
      <c r="AE314" s="47"/>
    </row>
    <row r="315" spans="2:31" x14ac:dyDescent="0.2">
      <c r="B315" s="47"/>
      <c r="C315" s="47"/>
      <c r="D315" s="47"/>
      <c r="E315" s="47"/>
      <c r="F315" s="47"/>
      <c r="G315" s="47"/>
      <c r="H315" s="47"/>
      <c r="I315" s="47"/>
      <c r="J315" s="47"/>
      <c r="K315" s="47"/>
      <c r="L315" s="47"/>
      <c r="M315" s="47"/>
      <c r="N315" s="47"/>
      <c r="O315" s="47"/>
      <c r="P315" s="47"/>
      <c r="Q315" s="47"/>
      <c r="R315" s="47"/>
      <c r="S315" s="47"/>
      <c r="T315" s="47"/>
      <c r="U315" s="47"/>
      <c r="V315" s="47"/>
      <c r="W315" s="47"/>
      <c r="X315" s="47"/>
      <c r="Y315" s="47"/>
      <c r="Z315" s="47"/>
      <c r="AA315" s="47"/>
      <c r="AB315" s="47"/>
      <c r="AC315" s="47"/>
      <c r="AD315" s="47"/>
      <c r="AE315" s="47"/>
    </row>
    <row r="316" spans="2:31" x14ac:dyDescent="0.2">
      <c r="B316" s="47"/>
      <c r="C316" s="47"/>
      <c r="D316" s="47"/>
      <c r="E316" s="47"/>
      <c r="F316" s="47"/>
      <c r="G316" s="47"/>
      <c r="H316" s="47"/>
      <c r="I316" s="47"/>
      <c r="J316" s="47"/>
      <c r="K316" s="47"/>
      <c r="L316" s="47"/>
      <c r="M316" s="47"/>
      <c r="N316" s="47"/>
      <c r="O316" s="47"/>
      <c r="P316" s="47"/>
      <c r="Q316" s="47"/>
      <c r="R316" s="47"/>
      <c r="S316" s="47"/>
      <c r="T316" s="47"/>
      <c r="U316" s="47"/>
      <c r="V316" s="47"/>
      <c r="W316" s="47"/>
      <c r="X316" s="47"/>
      <c r="Y316" s="47"/>
      <c r="Z316" s="47"/>
      <c r="AA316" s="47"/>
      <c r="AB316" s="47"/>
      <c r="AC316" s="47"/>
      <c r="AD316" s="47"/>
      <c r="AE316" s="47"/>
    </row>
    <row r="317" spans="2:31" x14ac:dyDescent="0.2">
      <c r="B317" s="47"/>
      <c r="C317" s="47"/>
      <c r="D317" s="47"/>
      <c r="E317" s="47"/>
      <c r="F317" s="47"/>
      <c r="G317" s="47"/>
      <c r="H317" s="47"/>
      <c r="I317" s="47"/>
      <c r="J317" s="47"/>
      <c r="K317" s="47"/>
      <c r="L317" s="47"/>
      <c r="M317" s="47"/>
      <c r="N317" s="47"/>
      <c r="O317" s="47"/>
      <c r="P317" s="47"/>
      <c r="Q317" s="47"/>
      <c r="R317" s="47"/>
      <c r="S317" s="47"/>
      <c r="T317" s="47"/>
      <c r="U317" s="47"/>
      <c r="V317" s="47"/>
      <c r="W317" s="47"/>
      <c r="X317" s="47"/>
      <c r="Y317" s="47"/>
      <c r="Z317" s="47"/>
      <c r="AA317" s="47"/>
      <c r="AB317" s="47"/>
      <c r="AC317" s="47"/>
      <c r="AD317" s="47"/>
      <c r="AE317" s="47"/>
    </row>
    <row r="318" spans="2:31" x14ac:dyDescent="0.2">
      <c r="B318" s="47"/>
      <c r="C318" s="47"/>
      <c r="D318" s="47"/>
      <c r="E318" s="47"/>
      <c r="F318" s="47"/>
      <c r="G318" s="47"/>
      <c r="H318" s="47"/>
      <c r="I318" s="47"/>
      <c r="J318" s="47"/>
      <c r="K318" s="47"/>
      <c r="L318" s="47"/>
      <c r="M318" s="47"/>
      <c r="N318" s="47"/>
      <c r="O318" s="47"/>
      <c r="P318" s="47"/>
      <c r="Q318" s="47"/>
      <c r="R318" s="47"/>
      <c r="S318" s="47"/>
      <c r="T318" s="47"/>
      <c r="U318" s="47"/>
      <c r="V318" s="47"/>
      <c r="W318" s="47"/>
      <c r="X318" s="47"/>
      <c r="Y318" s="47"/>
      <c r="Z318" s="47"/>
      <c r="AA318" s="47"/>
      <c r="AB318" s="47"/>
      <c r="AC318" s="47"/>
      <c r="AD318" s="47"/>
      <c r="AE318" s="47"/>
    </row>
    <row r="319" spans="2:31" x14ac:dyDescent="0.2">
      <c r="B319" s="47"/>
      <c r="C319" s="47"/>
      <c r="D319" s="47"/>
      <c r="E319" s="47"/>
      <c r="F319" s="47"/>
      <c r="G319" s="47"/>
      <c r="H319" s="47"/>
      <c r="I319" s="47"/>
      <c r="J319" s="47"/>
      <c r="K319" s="47"/>
      <c r="L319" s="47"/>
      <c r="M319" s="47"/>
      <c r="N319" s="47"/>
      <c r="O319" s="47"/>
      <c r="P319" s="47"/>
      <c r="Q319" s="47"/>
      <c r="R319" s="47"/>
      <c r="S319" s="47"/>
      <c r="T319" s="47"/>
      <c r="U319" s="47"/>
      <c r="V319" s="47"/>
      <c r="W319" s="47"/>
      <c r="X319" s="47"/>
      <c r="Y319" s="47"/>
      <c r="Z319" s="47"/>
      <c r="AA319" s="47"/>
      <c r="AB319" s="47"/>
      <c r="AC319" s="47"/>
      <c r="AD319" s="47"/>
      <c r="AE319" s="47"/>
    </row>
    <row r="320" spans="2:31" x14ac:dyDescent="0.2">
      <c r="B320" s="47"/>
      <c r="C320" s="47"/>
      <c r="D320" s="47"/>
      <c r="E320" s="47"/>
      <c r="F320" s="47"/>
      <c r="G320" s="47"/>
      <c r="H320" s="47"/>
      <c r="I320" s="47"/>
      <c r="J320" s="47"/>
      <c r="K320" s="47"/>
      <c r="L320" s="47"/>
      <c r="M320" s="47"/>
      <c r="N320" s="47"/>
      <c r="O320" s="47"/>
      <c r="P320" s="47"/>
      <c r="Q320" s="47"/>
      <c r="R320" s="47"/>
      <c r="S320" s="47"/>
      <c r="T320" s="47"/>
      <c r="U320" s="47"/>
      <c r="V320" s="47"/>
      <c r="W320" s="47"/>
      <c r="X320" s="47"/>
      <c r="Y320" s="47"/>
      <c r="Z320" s="47"/>
      <c r="AA320" s="47"/>
      <c r="AB320" s="47"/>
      <c r="AC320" s="47"/>
      <c r="AD320" s="47"/>
      <c r="AE320" s="47"/>
    </row>
    <row r="321" spans="2:31" x14ac:dyDescent="0.2">
      <c r="B321" s="47"/>
      <c r="C321" s="47"/>
      <c r="D321" s="47"/>
      <c r="E321" s="47"/>
      <c r="F321" s="47"/>
      <c r="G321" s="47"/>
      <c r="H321" s="47"/>
      <c r="I321" s="47"/>
      <c r="J321" s="47"/>
      <c r="K321" s="47"/>
      <c r="L321" s="47"/>
      <c r="M321" s="47"/>
      <c r="N321" s="47"/>
      <c r="O321" s="47"/>
      <c r="P321" s="47"/>
      <c r="Q321" s="47"/>
      <c r="R321" s="47"/>
      <c r="S321" s="47"/>
      <c r="T321" s="47"/>
      <c r="U321" s="47"/>
      <c r="V321" s="47"/>
      <c r="W321" s="47"/>
      <c r="X321" s="47"/>
      <c r="Y321" s="47"/>
      <c r="Z321" s="47"/>
      <c r="AA321" s="47"/>
      <c r="AB321" s="47"/>
      <c r="AC321" s="47"/>
      <c r="AD321" s="47"/>
      <c r="AE321" s="47"/>
    </row>
    <row r="322" spans="2:31" x14ac:dyDescent="0.2">
      <c r="B322" s="47"/>
      <c r="C322" s="47"/>
      <c r="D322" s="47"/>
      <c r="E322" s="47"/>
      <c r="F322" s="47"/>
      <c r="G322" s="47"/>
      <c r="H322" s="47"/>
      <c r="I322" s="47"/>
      <c r="J322" s="47"/>
      <c r="K322" s="47"/>
      <c r="L322" s="47"/>
      <c r="M322" s="47"/>
      <c r="N322" s="47"/>
      <c r="O322" s="47"/>
      <c r="P322" s="47"/>
      <c r="Q322" s="47"/>
      <c r="R322" s="47"/>
      <c r="S322" s="47"/>
      <c r="T322" s="47"/>
      <c r="U322" s="47"/>
      <c r="V322" s="47"/>
      <c r="W322" s="47"/>
      <c r="X322" s="47"/>
      <c r="Y322" s="47"/>
      <c r="Z322" s="47"/>
      <c r="AA322" s="47"/>
      <c r="AB322" s="47"/>
      <c r="AC322" s="47"/>
      <c r="AD322" s="47"/>
      <c r="AE322" s="47"/>
    </row>
    <row r="323" spans="2:31" x14ac:dyDescent="0.2">
      <c r="B323" s="47"/>
      <c r="C323" s="47"/>
      <c r="D323" s="47"/>
      <c r="E323" s="47"/>
      <c r="F323" s="47"/>
      <c r="G323" s="47"/>
      <c r="H323" s="47"/>
      <c r="I323" s="47"/>
      <c r="J323" s="47"/>
      <c r="K323" s="47"/>
      <c r="L323" s="47"/>
      <c r="M323" s="47"/>
      <c r="N323" s="47"/>
      <c r="O323" s="47"/>
      <c r="P323" s="47"/>
      <c r="Q323" s="47"/>
      <c r="R323" s="47"/>
      <c r="S323" s="47"/>
      <c r="T323" s="47"/>
      <c r="U323" s="47"/>
      <c r="V323" s="47"/>
      <c r="W323" s="47"/>
      <c r="X323" s="47"/>
      <c r="Y323" s="47"/>
      <c r="Z323" s="47"/>
      <c r="AA323" s="47"/>
      <c r="AB323" s="47"/>
      <c r="AC323" s="47"/>
      <c r="AD323" s="47"/>
      <c r="AE323" s="47"/>
    </row>
    <row r="324" spans="2:31" x14ac:dyDescent="0.2">
      <c r="B324" s="47"/>
      <c r="C324" s="47"/>
      <c r="D324" s="47"/>
      <c r="E324" s="47"/>
      <c r="F324" s="47"/>
      <c r="G324" s="47"/>
      <c r="H324" s="47"/>
      <c r="I324" s="47"/>
      <c r="J324" s="47"/>
      <c r="K324" s="47"/>
      <c r="L324" s="47"/>
      <c r="M324" s="47"/>
      <c r="N324" s="47"/>
      <c r="O324" s="47"/>
      <c r="P324" s="47"/>
      <c r="Q324" s="47"/>
      <c r="R324" s="47"/>
      <c r="S324" s="47"/>
      <c r="T324" s="47"/>
      <c r="U324" s="47"/>
      <c r="V324" s="47"/>
      <c r="W324" s="47"/>
      <c r="X324" s="47"/>
      <c r="Y324" s="47"/>
      <c r="Z324" s="47"/>
      <c r="AA324" s="47"/>
      <c r="AB324" s="47"/>
      <c r="AC324" s="47"/>
      <c r="AD324" s="47"/>
      <c r="AE324" s="47"/>
    </row>
    <row r="325" spans="2:31" x14ac:dyDescent="0.2">
      <c r="B325" s="47"/>
      <c r="C325" s="47"/>
      <c r="D325" s="47"/>
      <c r="E325" s="47"/>
      <c r="F325" s="47"/>
      <c r="G325" s="47"/>
      <c r="H325" s="47"/>
      <c r="I325" s="47"/>
      <c r="J325" s="47"/>
      <c r="K325" s="47"/>
      <c r="L325" s="47"/>
      <c r="M325" s="47"/>
      <c r="N325" s="47"/>
      <c r="O325" s="47"/>
      <c r="P325" s="47"/>
      <c r="Q325" s="47"/>
      <c r="R325" s="47"/>
      <c r="S325" s="47"/>
      <c r="T325" s="47"/>
      <c r="U325" s="47"/>
      <c r="V325" s="47"/>
      <c r="W325" s="47"/>
      <c r="X325" s="47"/>
      <c r="Y325" s="47"/>
      <c r="Z325" s="47"/>
      <c r="AA325" s="47"/>
      <c r="AB325" s="47"/>
      <c r="AC325" s="47"/>
      <c r="AD325" s="47"/>
      <c r="AE325" s="47"/>
    </row>
    <row r="326" spans="2:31" x14ac:dyDescent="0.2">
      <c r="B326" s="47"/>
      <c r="C326" s="47"/>
      <c r="D326" s="47"/>
      <c r="E326" s="47"/>
      <c r="F326" s="47"/>
      <c r="G326" s="47"/>
      <c r="H326" s="47"/>
      <c r="I326" s="47"/>
      <c r="J326" s="47"/>
      <c r="K326" s="47"/>
      <c r="L326" s="47"/>
      <c r="M326" s="47"/>
      <c r="N326" s="47"/>
      <c r="O326" s="47"/>
      <c r="P326" s="47"/>
      <c r="Q326" s="47"/>
      <c r="R326" s="47"/>
      <c r="S326" s="47"/>
      <c r="T326" s="47"/>
      <c r="U326" s="47"/>
      <c r="V326" s="47"/>
      <c r="W326" s="47"/>
      <c r="X326" s="47"/>
      <c r="Y326" s="47"/>
      <c r="Z326" s="47"/>
      <c r="AA326" s="47"/>
      <c r="AB326" s="47"/>
      <c r="AC326" s="47"/>
      <c r="AD326" s="47"/>
      <c r="AE326" s="47"/>
    </row>
    <row r="327" spans="2:31" x14ac:dyDescent="0.2">
      <c r="B327" s="47"/>
      <c r="C327" s="47"/>
      <c r="D327" s="47"/>
      <c r="E327" s="47"/>
      <c r="F327" s="47"/>
      <c r="G327" s="47"/>
      <c r="H327" s="47"/>
      <c r="I327" s="47"/>
      <c r="J327" s="47"/>
      <c r="K327" s="47"/>
      <c r="L327" s="47"/>
      <c r="M327" s="47"/>
      <c r="N327" s="47"/>
      <c r="O327" s="47"/>
      <c r="P327" s="47"/>
      <c r="Q327" s="47"/>
      <c r="R327" s="47"/>
      <c r="S327" s="47"/>
      <c r="T327" s="47"/>
      <c r="U327" s="47"/>
      <c r="V327" s="47"/>
      <c r="W327" s="47"/>
      <c r="X327" s="47"/>
      <c r="Y327" s="47"/>
      <c r="Z327" s="47"/>
      <c r="AA327" s="47"/>
      <c r="AB327" s="47"/>
      <c r="AC327" s="47"/>
      <c r="AD327" s="47"/>
      <c r="AE327" s="47"/>
    </row>
    <row r="328" spans="2:31" x14ac:dyDescent="0.2">
      <c r="B328" s="47"/>
      <c r="C328" s="47"/>
      <c r="D328" s="47"/>
      <c r="E328" s="47"/>
      <c r="F328" s="47"/>
      <c r="G328" s="47"/>
      <c r="H328" s="47"/>
      <c r="I328" s="47"/>
      <c r="J328" s="47"/>
      <c r="K328" s="47"/>
      <c r="L328" s="47"/>
      <c r="M328" s="47"/>
      <c r="N328" s="47"/>
      <c r="O328" s="47"/>
      <c r="P328" s="47"/>
      <c r="Q328" s="47"/>
      <c r="R328" s="47"/>
      <c r="S328" s="47"/>
      <c r="T328" s="47"/>
      <c r="U328" s="47"/>
      <c r="V328" s="47"/>
      <c r="W328" s="47"/>
      <c r="X328" s="47"/>
      <c r="Y328" s="47"/>
      <c r="Z328" s="47"/>
      <c r="AA328" s="47"/>
      <c r="AB328" s="47"/>
      <c r="AC328" s="47"/>
      <c r="AD328" s="47"/>
      <c r="AE328" s="47"/>
    </row>
    <row r="329" spans="2:31" x14ac:dyDescent="0.2">
      <c r="B329" s="47"/>
      <c r="C329" s="47"/>
      <c r="D329" s="47"/>
      <c r="E329" s="47"/>
      <c r="F329" s="47"/>
      <c r="G329" s="47"/>
      <c r="H329" s="47"/>
      <c r="I329" s="47"/>
      <c r="J329" s="47"/>
      <c r="K329" s="47"/>
      <c r="L329" s="47"/>
      <c r="M329" s="47"/>
      <c r="N329" s="47"/>
      <c r="O329" s="47"/>
      <c r="P329" s="47"/>
      <c r="Q329" s="47"/>
      <c r="R329" s="47"/>
      <c r="S329" s="47"/>
      <c r="T329" s="47"/>
      <c r="U329" s="47"/>
      <c r="V329" s="47"/>
      <c r="W329" s="47"/>
      <c r="X329" s="47"/>
      <c r="Y329" s="47"/>
      <c r="Z329" s="47"/>
      <c r="AA329" s="47"/>
      <c r="AB329" s="47"/>
      <c r="AC329" s="47"/>
      <c r="AD329" s="47"/>
      <c r="AE329" s="47"/>
    </row>
    <row r="330" spans="2:31" x14ac:dyDescent="0.2">
      <c r="B330" s="47"/>
      <c r="C330" s="47"/>
      <c r="D330" s="47"/>
      <c r="E330" s="47"/>
      <c r="F330" s="47"/>
      <c r="G330" s="47"/>
      <c r="H330" s="47"/>
      <c r="I330" s="47"/>
      <c r="J330" s="47"/>
      <c r="K330" s="47"/>
      <c r="L330" s="47"/>
      <c r="M330" s="47"/>
      <c r="N330" s="47"/>
      <c r="O330" s="47"/>
      <c r="P330" s="47"/>
      <c r="Q330" s="47"/>
      <c r="R330" s="47"/>
      <c r="S330" s="47"/>
      <c r="T330" s="47"/>
      <c r="U330" s="47"/>
      <c r="V330" s="47"/>
      <c r="W330" s="47"/>
      <c r="X330" s="47"/>
      <c r="Y330" s="47"/>
      <c r="Z330" s="47"/>
      <c r="AA330" s="47"/>
      <c r="AB330" s="47"/>
      <c r="AC330" s="47"/>
      <c r="AD330" s="47"/>
      <c r="AE330" s="47"/>
    </row>
    <row r="331" spans="2:31" x14ac:dyDescent="0.2">
      <c r="B331" s="47"/>
      <c r="C331" s="47"/>
      <c r="D331" s="47"/>
      <c r="E331" s="47"/>
      <c r="F331" s="47"/>
      <c r="G331" s="47"/>
      <c r="H331" s="47"/>
      <c r="I331" s="47"/>
      <c r="J331" s="47"/>
      <c r="K331" s="47"/>
      <c r="L331" s="47"/>
      <c r="M331" s="47"/>
      <c r="N331" s="47"/>
      <c r="O331" s="47"/>
      <c r="P331" s="47"/>
      <c r="Q331" s="47"/>
      <c r="R331" s="47"/>
      <c r="S331" s="47"/>
      <c r="T331" s="47"/>
      <c r="U331" s="47"/>
      <c r="V331" s="47"/>
      <c r="W331" s="47"/>
      <c r="X331" s="47"/>
      <c r="Y331" s="47"/>
      <c r="Z331" s="47"/>
      <c r="AA331" s="47"/>
      <c r="AB331" s="47"/>
      <c r="AC331" s="47"/>
      <c r="AD331" s="47"/>
      <c r="AE331" s="47"/>
    </row>
    <row r="332" spans="2:31" x14ac:dyDescent="0.2">
      <c r="B332" s="47"/>
      <c r="C332" s="47"/>
      <c r="D332" s="47"/>
      <c r="E332" s="47"/>
      <c r="F332" s="47"/>
      <c r="G332" s="47"/>
      <c r="H332" s="47"/>
      <c r="I332" s="47"/>
      <c r="J332" s="47"/>
      <c r="K332" s="47"/>
      <c r="L332" s="47"/>
      <c r="M332" s="47"/>
      <c r="N332" s="47"/>
      <c r="O332" s="47"/>
      <c r="P332" s="47"/>
      <c r="Q332" s="47"/>
      <c r="R332" s="47"/>
      <c r="S332" s="47"/>
      <c r="T332" s="47"/>
      <c r="U332" s="47"/>
      <c r="V332" s="47"/>
      <c r="W332" s="47"/>
      <c r="X332" s="47"/>
      <c r="Y332" s="47"/>
      <c r="Z332" s="47"/>
      <c r="AA332" s="47"/>
      <c r="AB332" s="47"/>
      <c r="AC332" s="47"/>
      <c r="AD332" s="47"/>
      <c r="AE332" s="47"/>
    </row>
    <row r="333" spans="2:31" x14ac:dyDescent="0.2">
      <c r="B333" s="47"/>
      <c r="C333" s="47"/>
      <c r="D333" s="47"/>
      <c r="E333" s="47"/>
      <c r="F333" s="47"/>
      <c r="G333" s="47"/>
      <c r="H333" s="47"/>
      <c r="I333" s="47"/>
      <c r="J333" s="47"/>
      <c r="K333" s="47"/>
      <c r="L333" s="47"/>
      <c r="M333" s="47"/>
      <c r="N333" s="47"/>
      <c r="O333" s="47"/>
      <c r="P333" s="47"/>
      <c r="Q333" s="47"/>
      <c r="R333" s="47"/>
      <c r="S333" s="47"/>
      <c r="T333" s="47"/>
      <c r="U333" s="47"/>
      <c r="V333" s="47"/>
      <c r="W333" s="47"/>
      <c r="X333" s="47"/>
      <c r="Y333" s="47"/>
      <c r="Z333" s="47"/>
      <c r="AA333" s="47"/>
      <c r="AB333" s="47"/>
      <c r="AC333" s="47"/>
      <c r="AD333" s="47"/>
      <c r="AE333" s="47"/>
    </row>
    <row r="334" spans="2:31" x14ac:dyDescent="0.2">
      <c r="B334" s="47"/>
      <c r="C334" s="47"/>
      <c r="D334" s="47"/>
      <c r="E334" s="47"/>
      <c r="F334" s="47"/>
      <c r="G334" s="47"/>
      <c r="H334" s="47"/>
      <c r="I334" s="47"/>
      <c r="J334" s="47"/>
      <c r="K334" s="47"/>
      <c r="L334" s="47"/>
      <c r="M334" s="47"/>
      <c r="N334" s="47"/>
      <c r="O334" s="47"/>
      <c r="P334" s="47"/>
      <c r="Q334" s="47"/>
      <c r="R334" s="47"/>
      <c r="S334" s="47"/>
      <c r="T334" s="47"/>
      <c r="U334" s="47"/>
      <c r="V334" s="47"/>
      <c r="W334" s="47"/>
      <c r="X334" s="47"/>
      <c r="Y334" s="47"/>
      <c r="Z334" s="47"/>
      <c r="AA334" s="47"/>
      <c r="AB334" s="47"/>
      <c r="AC334" s="47"/>
      <c r="AD334" s="47"/>
      <c r="AE334" s="47"/>
    </row>
    <row r="335" spans="2:31" x14ac:dyDescent="0.2">
      <c r="B335" s="47"/>
      <c r="C335" s="47"/>
      <c r="D335" s="47"/>
      <c r="E335" s="47"/>
      <c r="F335" s="47"/>
      <c r="G335" s="47"/>
      <c r="H335" s="47"/>
      <c r="I335" s="47"/>
      <c r="J335" s="47"/>
      <c r="K335" s="47"/>
      <c r="L335" s="47"/>
      <c r="M335" s="47"/>
      <c r="N335" s="47"/>
      <c r="O335" s="47"/>
      <c r="P335" s="47"/>
      <c r="Q335" s="47"/>
      <c r="R335" s="47"/>
      <c r="S335" s="47"/>
      <c r="T335" s="47"/>
      <c r="U335" s="47"/>
      <c r="V335" s="47"/>
      <c r="W335" s="47"/>
      <c r="X335" s="47"/>
      <c r="Y335" s="47"/>
      <c r="Z335" s="47"/>
      <c r="AA335" s="47"/>
      <c r="AB335" s="47"/>
      <c r="AC335" s="47"/>
      <c r="AD335" s="47"/>
      <c r="AE335" s="47"/>
    </row>
    <row r="336" spans="2:31" x14ac:dyDescent="0.2">
      <c r="B336" s="47"/>
      <c r="C336" s="47"/>
      <c r="D336" s="47"/>
      <c r="E336" s="47"/>
      <c r="F336" s="47"/>
      <c r="G336" s="47"/>
      <c r="H336" s="47"/>
      <c r="I336" s="47"/>
      <c r="J336" s="47"/>
      <c r="K336" s="47"/>
      <c r="L336" s="47"/>
      <c r="M336" s="47"/>
      <c r="N336" s="47"/>
      <c r="O336" s="47"/>
      <c r="P336" s="47"/>
      <c r="Q336" s="47"/>
      <c r="R336" s="47"/>
      <c r="S336" s="47"/>
      <c r="T336" s="47"/>
      <c r="U336" s="47"/>
      <c r="V336" s="47"/>
      <c r="W336" s="47"/>
      <c r="X336" s="47"/>
      <c r="Y336" s="47"/>
      <c r="Z336" s="47"/>
      <c r="AA336" s="47"/>
      <c r="AB336" s="47"/>
      <c r="AC336" s="47"/>
      <c r="AD336" s="47"/>
      <c r="AE336" s="47"/>
    </row>
    <row r="337" spans="2:31" x14ac:dyDescent="0.2">
      <c r="B337" s="47"/>
      <c r="C337" s="47"/>
      <c r="D337" s="47"/>
      <c r="E337" s="47"/>
      <c r="F337" s="47"/>
      <c r="G337" s="47"/>
      <c r="H337" s="47"/>
      <c r="I337" s="47"/>
      <c r="J337" s="47"/>
      <c r="K337" s="47"/>
      <c r="L337" s="47"/>
      <c r="M337" s="47"/>
      <c r="N337" s="47"/>
      <c r="O337" s="47"/>
      <c r="P337" s="47"/>
      <c r="Q337" s="47"/>
      <c r="R337" s="47"/>
      <c r="S337" s="47"/>
      <c r="T337" s="47"/>
      <c r="U337" s="47"/>
      <c r="V337" s="47"/>
      <c r="W337" s="47"/>
      <c r="X337" s="47"/>
      <c r="Y337" s="47"/>
      <c r="Z337" s="47"/>
      <c r="AA337" s="47"/>
      <c r="AB337" s="47"/>
      <c r="AC337" s="47"/>
      <c r="AD337" s="47"/>
      <c r="AE337" s="47"/>
    </row>
    <row r="338" spans="2:31" x14ac:dyDescent="0.2">
      <c r="B338" s="47"/>
      <c r="C338" s="47"/>
      <c r="D338" s="47"/>
      <c r="E338" s="47"/>
      <c r="F338" s="47"/>
      <c r="G338" s="47"/>
      <c r="H338" s="47"/>
      <c r="I338" s="47"/>
      <c r="J338" s="47"/>
      <c r="K338" s="47"/>
      <c r="L338" s="47"/>
      <c r="M338" s="47"/>
      <c r="N338" s="47"/>
      <c r="O338" s="47"/>
      <c r="P338" s="47"/>
      <c r="Q338" s="47"/>
      <c r="R338" s="47"/>
      <c r="S338" s="47"/>
      <c r="T338" s="47"/>
      <c r="U338" s="47"/>
      <c r="V338" s="47"/>
      <c r="W338" s="47"/>
      <c r="X338" s="47"/>
      <c r="Y338" s="47"/>
      <c r="Z338" s="47"/>
      <c r="AA338" s="47"/>
      <c r="AB338" s="47"/>
      <c r="AC338" s="47"/>
      <c r="AD338" s="47"/>
      <c r="AE338" s="47"/>
    </row>
    <row r="339" spans="2:31" x14ac:dyDescent="0.2">
      <c r="B339" s="47"/>
      <c r="C339" s="47"/>
      <c r="D339" s="47"/>
      <c r="E339" s="47"/>
      <c r="F339" s="47"/>
      <c r="G339" s="47"/>
      <c r="H339" s="47"/>
      <c r="I339" s="47"/>
      <c r="J339" s="47"/>
      <c r="K339" s="47"/>
      <c r="L339" s="47"/>
      <c r="M339" s="47"/>
      <c r="N339" s="47"/>
      <c r="O339" s="47"/>
      <c r="P339" s="47"/>
      <c r="Q339" s="47"/>
      <c r="R339" s="47"/>
      <c r="S339" s="47"/>
      <c r="T339" s="47"/>
      <c r="U339" s="47"/>
      <c r="V339" s="47"/>
      <c r="W339" s="47"/>
      <c r="X339" s="47"/>
      <c r="Y339" s="47"/>
      <c r="Z339" s="47"/>
      <c r="AA339" s="47"/>
      <c r="AB339" s="47"/>
      <c r="AC339" s="47"/>
      <c r="AD339" s="47"/>
      <c r="AE339" s="47"/>
    </row>
    <row r="340" spans="2:31" x14ac:dyDescent="0.2">
      <c r="B340" s="47"/>
      <c r="C340" s="47"/>
      <c r="D340" s="47"/>
      <c r="E340" s="47"/>
      <c r="F340" s="47"/>
      <c r="G340" s="47"/>
      <c r="H340" s="47"/>
      <c r="I340" s="47"/>
      <c r="J340" s="47"/>
      <c r="K340" s="47"/>
      <c r="L340" s="47"/>
      <c r="M340" s="47"/>
      <c r="N340" s="47"/>
      <c r="O340" s="47"/>
      <c r="P340" s="47"/>
      <c r="Q340" s="47"/>
      <c r="R340" s="47"/>
      <c r="S340" s="47"/>
      <c r="T340" s="47"/>
      <c r="U340" s="47"/>
      <c r="V340" s="47"/>
      <c r="W340" s="47"/>
      <c r="X340" s="47"/>
      <c r="Y340" s="47"/>
      <c r="Z340" s="47"/>
      <c r="AA340" s="47"/>
      <c r="AB340" s="47"/>
      <c r="AC340" s="47"/>
      <c r="AD340" s="47"/>
      <c r="AE340" s="47"/>
    </row>
    <row r="341" spans="2:31" x14ac:dyDescent="0.2">
      <c r="B341" s="47"/>
      <c r="C341" s="47"/>
      <c r="D341" s="47"/>
      <c r="E341" s="47"/>
      <c r="F341" s="47"/>
      <c r="G341" s="47"/>
      <c r="H341" s="47"/>
      <c r="I341" s="47"/>
      <c r="J341" s="47"/>
      <c r="K341" s="47"/>
      <c r="L341" s="47"/>
      <c r="M341" s="47"/>
      <c r="N341" s="47"/>
      <c r="O341" s="47"/>
      <c r="P341" s="47"/>
      <c r="Q341" s="47"/>
      <c r="R341" s="47"/>
      <c r="S341" s="47"/>
      <c r="T341" s="47"/>
      <c r="U341" s="47"/>
      <c r="V341" s="47"/>
      <c r="W341" s="47"/>
      <c r="X341" s="47"/>
      <c r="Y341" s="47"/>
      <c r="Z341" s="47"/>
      <c r="AA341" s="47"/>
      <c r="AB341" s="47"/>
      <c r="AC341" s="47"/>
      <c r="AD341" s="47"/>
      <c r="AE341" s="47"/>
    </row>
    <row r="342" spans="2:31" x14ac:dyDescent="0.2">
      <c r="B342" s="47"/>
      <c r="C342" s="47"/>
      <c r="D342" s="47"/>
      <c r="E342" s="47"/>
      <c r="F342" s="47"/>
      <c r="G342" s="47"/>
      <c r="H342" s="47"/>
      <c r="I342" s="47"/>
      <c r="J342" s="47"/>
      <c r="K342" s="47"/>
      <c r="L342" s="47"/>
      <c r="M342" s="47"/>
      <c r="N342" s="47"/>
      <c r="O342" s="47"/>
      <c r="P342" s="47"/>
      <c r="Q342" s="47"/>
      <c r="R342" s="47"/>
      <c r="S342" s="47"/>
      <c r="T342" s="47"/>
      <c r="U342" s="47"/>
      <c r="V342" s="47"/>
      <c r="W342" s="47"/>
      <c r="X342" s="47"/>
      <c r="Y342" s="47"/>
      <c r="Z342" s="47"/>
      <c r="AA342" s="47"/>
      <c r="AB342" s="47"/>
      <c r="AC342" s="47"/>
      <c r="AD342" s="47"/>
      <c r="AE342" s="47"/>
    </row>
    <row r="343" spans="2:31" x14ac:dyDescent="0.2">
      <c r="B343" s="47"/>
      <c r="C343" s="47"/>
      <c r="D343" s="47"/>
      <c r="E343" s="47"/>
      <c r="F343" s="47"/>
      <c r="G343" s="47"/>
      <c r="H343" s="47"/>
      <c r="I343" s="47"/>
      <c r="J343" s="47"/>
      <c r="K343" s="47"/>
      <c r="L343" s="47"/>
      <c r="M343" s="47"/>
      <c r="N343" s="47"/>
      <c r="O343" s="47"/>
      <c r="P343" s="47"/>
      <c r="Q343" s="47"/>
      <c r="R343" s="47"/>
      <c r="S343" s="47"/>
      <c r="T343" s="47"/>
      <c r="U343" s="47"/>
      <c r="V343" s="47"/>
      <c r="W343" s="47"/>
      <c r="X343" s="47"/>
      <c r="Y343" s="47"/>
      <c r="Z343" s="47"/>
      <c r="AA343" s="47"/>
      <c r="AB343" s="47"/>
      <c r="AC343" s="47"/>
      <c r="AD343" s="47"/>
      <c r="AE343" s="47"/>
    </row>
    <row r="344" spans="2:31" x14ac:dyDescent="0.2">
      <c r="B344" s="47"/>
      <c r="C344" s="47"/>
      <c r="D344" s="47"/>
      <c r="E344" s="47"/>
      <c r="F344" s="47"/>
      <c r="G344" s="47"/>
      <c r="H344" s="47"/>
      <c r="I344" s="47"/>
      <c r="J344" s="47"/>
      <c r="K344" s="47"/>
      <c r="L344" s="47"/>
      <c r="M344" s="47"/>
      <c r="N344" s="47"/>
      <c r="O344" s="47"/>
      <c r="P344" s="47"/>
      <c r="Q344" s="47"/>
      <c r="R344" s="47"/>
      <c r="S344" s="47"/>
      <c r="T344" s="47"/>
      <c r="U344" s="47"/>
      <c r="V344" s="47"/>
      <c r="W344" s="47"/>
      <c r="X344" s="47"/>
      <c r="Y344" s="47"/>
      <c r="Z344" s="47"/>
      <c r="AA344" s="47"/>
      <c r="AB344" s="47"/>
      <c r="AC344" s="47"/>
      <c r="AD344" s="47"/>
      <c r="AE344" s="47"/>
    </row>
    <row r="345" spans="2:31" x14ac:dyDescent="0.2">
      <c r="B345" s="47"/>
      <c r="C345" s="47"/>
      <c r="D345" s="47"/>
      <c r="E345" s="47"/>
      <c r="F345" s="47"/>
      <c r="G345" s="47"/>
      <c r="H345" s="47"/>
      <c r="I345" s="47"/>
      <c r="J345" s="47"/>
      <c r="K345" s="47"/>
      <c r="L345" s="47"/>
      <c r="M345" s="47"/>
      <c r="N345" s="47"/>
      <c r="O345" s="47"/>
      <c r="P345" s="47"/>
      <c r="Q345" s="47"/>
      <c r="R345" s="47"/>
      <c r="S345" s="47"/>
      <c r="T345" s="47"/>
      <c r="U345" s="47"/>
      <c r="V345" s="47"/>
      <c r="W345" s="47"/>
      <c r="X345" s="47"/>
      <c r="Y345" s="47"/>
      <c r="Z345" s="47"/>
      <c r="AA345" s="47"/>
      <c r="AB345" s="47"/>
      <c r="AC345" s="47"/>
      <c r="AD345" s="47"/>
      <c r="AE345" s="47"/>
    </row>
    <row r="346" spans="2:31" x14ac:dyDescent="0.2">
      <c r="B346" s="47"/>
      <c r="C346" s="47"/>
      <c r="D346" s="47"/>
      <c r="E346" s="47"/>
      <c r="F346" s="47"/>
      <c r="G346" s="47"/>
      <c r="H346" s="47"/>
      <c r="I346" s="47"/>
      <c r="J346" s="47"/>
      <c r="K346" s="47"/>
      <c r="L346" s="47"/>
      <c r="M346" s="47"/>
      <c r="N346" s="47"/>
      <c r="O346" s="47"/>
      <c r="P346" s="47"/>
      <c r="Q346" s="47"/>
      <c r="R346" s="47"/>
      <c r="S346" s="47"/>
      <c r="T346" s="47"/>
      <c r="U346" s="47"/>
      <c r="V346" s="47"/>
      <c r="W346" s="47"/>
      <c r="X346" s="47"/>
      <c r="Y346" s="47"/>
      <c r="Z346" s="47"/>
      <c r="AA346" s="47"/>
      <c r="AB346" s="47"/>
      <c r="AC346" s="47"/>
      <c r="AD346" s="47"/>
      <c r="AE346" s="47"/>
    </row>
    <row r="347" spans="2:31" x14ac:dyDescent="0.2">
      <c r="B347" s="47"/>
      <c r="C347" s="47"/>
      <c r="D347" s="47"/>
      <c r="E347" s="47"/>
      <c r="F347" s="47"/>
      <c r="G347" s="47"/>
      <c r="H347" s="47"/>
      <c r="I347" s="47"/>
      <c r="J347" s="47"/>
      <c r="K347" s="47"/>
      <c r="L347" s="47"/>
      <c r="M347" s="47"/>
      <c r="N347" s="47"/>
      <c r="O347" s="47"/>
      <c r="P347" s="47"/>
      <c r="Q347" s="47"/>
      <c r="R347" s="47"/>
      <c r="S347" s="47"/>
      <c r="T347" s="47"/>
      <c r="U347" s="47"/>
      <c r="V347" s="47"/>
      <c r="W347" s="47"/>
      <c r="X347" s="47"/>
      <c r="Y347" s="47"/>
      <c r="Z347" s="47"/>
      <c r="AA347" s="47"/>
      <c r="AB347" s="47"/>
      <c r="AC347" s="47"/>
      <c r="AD347" s="47"/>
      <c r="AE347" s="47"/>
    </row>
    <row r="348" spans="2:31" x14ac:dyDescent="0.2">
      <c r="B348" s="47"/>
      <c r="C348" s="47"/>
      <c r="D348" s="47"/>
      <c r="E348" s="47"/>
      <c r="F348" s="47"/>
      <c r="G348" s="47"/>
      <c r="H348" s="47"/>
      <c r="I348" s="47"/>
      <c r="J348" s="47"/>
      <c r="K348" s="47"/>
      <c r="L348" s="47"/>
      <c r="M348" s="47"/>
      <c r="N348" s="47"/>
      <c r="O348" s="47"/>
      <c r="P348" s="47"/>
      <c r="Q348" s="47"/>
      <c r="R348" s="47"/>
      <c r="S348" s="47"/>
      <c r="T348" s="47"/>
      <c r="U348" s="47"/>
      <c r="V348" s="47"/>
      <c r="W348" s="47"/>
      <c r="X348" s="47"/>
      <c r="Y348" s="47"/>
      <c r="Z348" s="47"/>
      <c r="AA348" s="47"/>
      <c r="AB348" s="47"/>
      <c r="AC348" s="47"/>
      <c r="AD348" s="47"/>
      <c r="AE348" s="47"/>
    </row>
    <row r="349" spans="2:31" x14ac:dyDescent="0.2">
      <c r="B349" s="47"/>
      <c r="C349" s="47"/>
      <c r="D349" s="47"/>
      <c r="E349" s="47"/>
      <c r="F349" s="47"/>
      <c r="G349" s="47"/>
      <c r="H349" s="47"/>
      <c r="I349" s="47"/>
      <c r="J349" s="47"/>
      <c r="K349" s="47"/>
      <c r="L349" s="47"/>
      <c r="M349" s="47"/>
      <c r="N349" s="47"/>
      <c r="O349" s="47"/>
      <c r="P349" s="47"/>
      <c r="Q349" s="47"/>
      <c r="R349" s="47"/>
      <c r="S349" s="47"/>
      <c r="T349" s="47"/>
      <c r="U349" s="47"/>
      <c r="V349" s="47"/>
      <c r="W349" s="47"/>
      <c r="X349" s="47"/>
      <c r="Y349" s="47"/>
      <c r="Z349" s="47"/>
      <c r="AA349" s="47"/>
      <c r="AB349" s="47"/>
      <c r="AC349" s="47"/>
      <c r="AD349" s="47"/>
      <c r="AE349" s="47"/>
    </row>
    <row r="350" spans="2:31" x14ac:dyDescent="0.2">
      <c r="B350" s="47"/>
      <c r="C350" s="47"/>
      <c r="D350" s="47"/>
      <c r="E350" s="47"/>
      <c r="F350" s="47"/>
      <c r="G350" s="47"/>
      <c r="H350" s="47"/>
      <c r="I350" s="47"/>
      <c r="J350" s="47"/>
      <c r="K350" s="47"/>
      <c r="L350" s="47"/>
      <c r="M350" s="47"/>
      <c r="N350" s="47"/>
      <c r="O350" s="47"/>
      <c r="P350" s="47"/>
      <c r="Q350" s="47"/>
      <c r="R350" s="47"/>
      <c r="S350" s="47"/>
      <c r="T350" s="47"/>
      <c r="U350" s="47"/>
      <c r="V350" s="47"/>
      <c r="W350" s="47"/>
      <c r="X350" s="47"/>
      <c r="Y350" s="47"/>
      <c r="Z350" s="47"/>
      <c r="AA350" s="47"/>
      <c r="AB350" s="47"/>
      <c r="AC350" s="47"/>
      <c r="AD350" s="47"/>
      <c r="AE350" s="47"/>
    </row>
    <row r="351" spans="2:31" x14ac:dyDescent="0.2">
      <c r="B351" s="47"/>
      <c r="C351" s="47"/>
      <c r="D351" s="47"/>
      <c r="E351" s="47"/>
      <c r="F351" s="47"/>
      <c r="G351" s="47"/>
      <c r="H351" s="47"/>
      <c r="I351" s="47"/>
      <c r="J351" s="47"/>
      <c r="K351" s="47"/>
      <c r="L351" s="47"/>
      <c r="M351" s="47"/>
      <c r="N351" s="47"/>
      <c r="O351" s="47"/>
      <c r="P351" s="47"/>
      <c r="Q351" s="47"/>
      <c r="R351" s="47"/>
      <c r="S351" s="47"/>
      <c r="T351" s="47"/>
      <c r="U351" s="47"/>
      <c r="V351" s="47"/>
      <c r="W351" s="47"/>
      <c r="X351" s="47"/>
      <c r="Y351" s="47"/>
      <c r="Z351" s="47"/>
      <c r="AA351" s="47"/>
      <c r="AB351" s="47"/>
      <c r="AC351" s="47"/>
      <c r="AD351" s="47"/>
      <c r="AE351" s="47"/>
    </row>
    <row r="352" spans="2:31" x14ac:dyDescent="0.2">
      <c r="B352" s="47"/>
      <c r="C352" s="47"/>
      <c r="D352" s="47"/>
      <c r="E352" s="47"/>
      <c r="F352" s="47"/>
      <c r="G352" s="47"/>
      <c r="H352" s="47"/>
      <c r="I352" s="47"/>
      <c r="J352" s="47"/>
      <c r="K352" s="47"/>
      <c r="L352" s="47"/>
      <c r="M352" s="47"/>
      <c r="N352" s="47"/>
      <c r="O352" s="47"/>
      <c r="P352" s="47"/>
      <c r="Q352" s="47"/>
      <c r="R352" s="47"/>
      <c r="S352" s="47"/>
      <c r="T352" s="47"/>
      <c r="U352" s="47"/>
      <c r="V352" s="47"/>
      <c r="W352" s="47"/>
      <c r="X352" s="47"/>
      <c r="Y352" s="47"/>
      <c r="Z352" s="47"/>
      <c r="AA352" s="47"/>
      <c r="AB352" s="47"/>
      <c r="AC352" s="47"/>
      <c r="AD352" s="47"/>
      <c r="AE352" s="47"/>
    </row>
    <row r="353" spans="2:31" x14ac:dyDescent="0.2">
      <c r="B353" s="47"/>
      <c r="C353" s="47"/>
      <c r="D353" s="47"/>
      <c r="E353" s="47"/>
      <c r="F353" s="47"/>
      <c r="G353" s="47"/>
      <c r="H353" s="47"/>
      <c r="I353" s="47"/>
      <c r="J353" s="47"/>
      <c r="K353" s="47"/>
      <c r="L353" s="47"/>
      <c r="M353" s="47"/>
      <c r="N353" s="47"/>
      <c r="O353" s="47"/>
      <c r="P353" s="47"/>
      <c r="Q353" s="47"/>
      <c r="R353" s="47"/>
      <c r="S353" s="47"/>
      <c r="T353" s="47"/>
      <c r="U353" s="47"/>
      <c r="V353" s="47"/>
      <c r="W353" s="47"/>
      <c r="X353" s="47"/>
      <c r="Y353" s="47"/>
      <c r="Z353" s="47"/>
      <c r="AA353" s="47"/>
      <c r="AB353" s="47"/>
      <c r="AC353" s="47"/>
      <c r="AD353" s="47"/>
      <c r="AE353" s="47"/>
    </row>
    <row r="354" spans="2:31" x14ac:dyDescent="0.2">
      <c r="B354" s="47"/>
      <c r="C354" s="47"/>
      <c r="D354" s="47"/>
      <c r="E354" s="47"/>
      <c r="F354" s="47"/>
      <c r="G354" s="47"/>
      <c r="H354" s="47"/>
      <c r="I354" s="47"/>
      <c r="J354" s="47"/>
      <c r="K354" s="47"/>
      <c r="L354" s="47"/>
      <c r="M354" s="47"/>
      <c r="N354" s="47"/>
      <c r="O354" s="47"/>
      <c r="P354" s="47"/>
      <c r="Q354" s="47"/>
      <c r="R354" s="47"/>
      <c r="S354" s="47"/>
      <c r="T354" s="47"/>
      <c r="U354" s="47"/>
      <c r="V354" s="47"/>
      <c r="W354" s="47"/>
      <c r="X354" s="47"/>
      <c r="Y354" s="47"/>
      <c r="Z354" s="47"/>
      <c r="AA354" s="47"/>
      <c r="AB354" s="47"/>
      <c r="AC354" s="47"/>
      <c r="AD354" s="47"/>
      <c r="AE354" s="47"/>
    </row>
    <row r="355" spans="2:31" x14ac:dyDescent="0.2">
      <c r="B355" s="47"/>
      <c r="C355" s="47"/>
      <c r="D355" s="47"/>
      <c r="E355" s="47"/>
      <c r="F355" s="47"/>
      <c r="G355" s="47"/>
      <c r="H355" s="47"/>
      <c r="I355" s="47"/>
      <c r="J355" s="47"/>
      <c r="K355" s="47"/>
      <c r="L355" s="47"/>
      <c r="M355" s="47"/>
      <c r="N355" s="47"/>
      <c r="O355" s="47"/>
      <c r="P355" s="47"/>
      <c r="Q355" s="47"/>
      <c r="R355" s="47"/>
      <c r="S355" s="47"/>
      <c r="T355" s="47"/>
      <c r="U355" s="47"/>
      <c r="V355" s="47"/>
      <c r="W355" s="47"/>
      <c r="X355" s="47"/>
      <c r="Y355" s="47"/>
      <c r="Z355" s="47"/>
      <c r="AA355" s="47"/>
      <c r="AB355" s="47"/>
      <c r="AC355" s="47"/>
      <c r="AD355" s="47"/>
      <c r="AE355" s="47"/>
    </row>
    <row r="356" spans="2:31" x14ac:dyDescent="0.2">
      <c r="B356" s="47"/>
      <c r="C356" s="47"/>
      <c r="D356" s="47"/>
      <c r="E356" s="47"/>
      <c r="F356" s="47"/>
      <c r="G356" s="47"/>
      <c r="H356" s="47"/>
      <c r="I356" s="47"/>
      <c r="J356" s="47"/>
      <c r="K356" s="47"/>
      <c r="L356" s="47"/>
      <c r="M356" s="47"/>
      <c r="N356" s="47"/>
      <c r="O356" s="47"/>
      <c r="P356" s="47"/>
      <c r="Q356" s="47"/>
      <c r="R356" s="47"/>
      <c r="S356" s="47"/>
      <c r="T356" s="47"/>
      <c r="U356" s="47"/>
      <c r="V356" s="47"/>
      <c r="W356" s="47"/>
      <c r="X356" s="47"/>
      <c r="Y356" s="47"/>
      <c r="Z356" s="47"/>
      <c r="AA356" s="47"/>
      <c r="AB356" s="47"/>
      <c r="AC356" s="47"/>
      <c r="AD356" s="47"/>
      <c r="AE356" s="47"/>
    </row>
    <row r="357" spans="2:31" x14ac:dyDescent="0.2">
      <c r="B357" s="47"/>
      <c r="C357" s="47"/>
      <c r="D357" s="47"/>
      <c r="E357" s="47"/>
      <c r="F357" s="47"/>
      <c r="G357" s="47"/>
      <c r="H357" s="47"/>
      <c r="I357" s="47"/>
      <c r="J357" s="47"/>
      <c r="K357" s="47"/>
      <c r="L357" s="47"/>
      <c r="M357" s="47"/>
      <c r="N357" s="47"/>
      <c r="O357" s="47"/>
      <c r="P357" s="47"/>
      <c r="Q357" s="47"/>
      <c r="R357" s="47"/>
      <c r="S357" s="47"/>
      <c r="T357" s="47"/>
      <c r="U357" s="47"/>
      <c r="V357" s="47"/>
      <c r="W357" s="47"/>
      <c r="X357" s="47"/>
      <c r="Y357" s="47"/>
      <c r="Z357" s="47"/>
      <c r="AA357" s="47"/>
      <c r="AB357" s="47"/>
      <c r="AC357" s="47"/>
      <c r="AD357" s="47"/>
      <c r="AE357" s="47"/>
    </row>
    <row r="358" spans="2:31" x14ac:dyDescent="0.2">
      <c r="B358" s="47"/>
      <c r="C358" s="47"/>
      <c r="D358" s="47"/>
      <c r="E358" s="47"/>
      <c r="F358" s="47"/>
      <c r="G358" s="47"/>
      <c r="H358" s="47"/>
      <c r="I358" s="47"/>
      <c r="J358" s="47"/>
      <c r="K358" s="47"/>
      <c r="L358" s="47"/>
      <c r="M358" s="47"/>
      <c r="N358" s="47"/>
      <c r="O358" s="47"/>
      <c r="P358" s="47"/>
      <c r="Q358" s="47"/>
      <c r="R358" s="47"/>
      <c r="S358" s="47"/>
      <c r="T358" s="47"/>
      <c r="U358" s="47"/>
      <c r="V358" s="47"/>
      <c r="W358" s="47"/>
      <c r="X358" s="47"/>
      <c r="Y358" s="47"/>
      <c r="Z358" s="47"/>
      <c r="AA358" s="47"/>
      <c r="AB358" s="47"/>
      <c r="AC358" s="47"/>
      <c r="AD358" s="47"/>
      <c r="AE358" s="47"/>
    </row>
    <row r="359" spans="2:31" x14ac:dyDescent="0.2">
      <c r="B359" s="47"/>
      <c r="C359" s="47"/>
      <c r="D359" s="47"/>
      <c r="E359" s="47"/>
      <c r="F359" s="47"/>
      <c r="G359" s="47"/>
      <c r="H359" s="47"/>
      <c r="I359" s="47"/>
      <c r="J359" s="47"/>
      <c r="K359" s="47"/>
      <c r="L359" s="47"/>
      <c r="M359" s="47"/>
      <c r="N359" s="47"/>
      <c r="O359" s="47"/>
      <c r="P359" s="47"/>
      <c r="Q359" s="47"/>
      <c r="R359" s="47"/>
      <c r="S359" s="47"/>
      <c r="T359" s="47"/>
      <c r="U359" s="47"/>
      <c r="V359" s="47"/>
      <c r="W359" s="47"/>
      <c r="X359" s="47"/>
      <c r="Y359" s="47"/>
      <c r="Z359" s="47"/>
      <c r="AA359" s="47"/>
      <c r="AB359" s="47"/>
      <c r="AC359" s="47"/>
      <c r="AD359" s="47"/>
      <c r="AE359" s="47"/>
    </row>
    <row r="360" spans="2:31" x14ac:dyDescent="0.2">
      <c r="B360" s="47"/>
      <c r="C360" s="47"/>
      <c r="D360" s="47"/>
      <c r="E360" s="47"/>
      <c r="F360" s="47"/>
      <c r="G360" s="47"/>
      <c r="H360" s="47"/>
      <c r="I360" s="47"/>
      <c r="J360" s="47"/>
      <c r="K360" s="47"/>
      <c r="L360" s="47"/>
      <c r="M360" s="47"/>
      <c r="N360" s="47"/>
      <c r="O360" s="47"/>
      <c r="P360" s="47"/>
      <c r="Q360" s="47"/>
      <c r="R360" s="47"/>
      <c r="S360" s="47"/>
      <c r="T360" s="47"/>
      <c r="U360" s="47"/>
      <c r="V360" s="47"/>
      <c r="W360" s="47"/>
      <c r="X360" s="47"/>
      <c r="Y360" s="47"/>
      <c r="Z360" s="47"/>
      <c r="AA360" s="47"/>
      <c r="AB360" s="47"/>
      <c r="AC360" s="47"/>
      <c r="AD360" s="47"/>
      <c r="AE360" s="47"/>
    </row>
    <row r="361" spans="2:31" x14ac:dyDescent="0.2">
      <c r="B361" s="47"/>
      <c r="C361" s="47"/>
      <c r="D361" s="47"/>
      <c r="E361" s="47"/>
      <c r="F361" s="47"/>
      <c r="G361" s="47"/>
      <c r="H361" s="47"/>
      <c r="I361" s="47"/>
      <c r="J361" s="47"/>
      <c r="K361" s="47"/>
      <c r="L361" s="47"/>
      <c r="M361" s="47"/>
      <c r="N361" s="47"/>
      <c r="O361" s="47"/>
      <c r="P361" s="47"/>
      <c r="Q361" s="47"/>
      <c r="R361" s="47"/>
      <c r="S361" s="47"/>
      <c r="T361" s="47"/>
      <c r="U361" s="47"/>
      <c r="V361" s="47"/>
      <c r="W361" s="47"/>
      <c r="X361" s="47"/>
      <c r="Y361" s="47"/>
      <c r="Z361" s="47"/>
      <c r="AA361" s="47"/>
      <c r="AB361" s="47"/>
      <c r="AC361" s="47"/>
      <c r="AD361" s="47"/>
      <c r="AE361" s="47"/>
    </row>
    <row r="362" spans="2:31" x14ac:dyDescent="0.2">
      <c r="B362" s="47"/>
      <c r="C362" s="47"/>
      <c r="D362" s="47"/>
      <c r="E362" s="47"/>
      <c r="F362" s="47"/>
      <c r="G362" s="47"/>
      <c r="H362" s="47"/>
      <c r="I362" s="47"/>
      <c r="J362" s="47"/>
      <c r="K362" s="47"/>
      <c r="L362" s="47"/>
      <c r="M362" s="47"/>
      <c r="N362" s="47"/>
      <c r="O362" s="47"/>
      <c r="P362" s="47"/>
      <c r="Q362" s="47"/>
      <c r="R362" s="47"/>
      <c r="S362" s="47"/>
      <c r="T362" s="47"/>
      <c r="U362" s="47"/>
      <c r="V362" s="47"/>
      <c r="W362" s="47"/>
      <c r="X362" s="47"/>
      <c r="Y362" s="47"/>
      <c r="Z362" s="47"/>
      <c r="AA362" s="47"/>
      <c r="AB362" s="47"/>
      <c r="AC362" s="47"/>
      <c r="AD362" s="47"/>
      <c r="AE362" s="47"/>
    </row>
    <row r="363" spans="2:31" x14ac:dyDescent="0.2">
      <c r="B363" s="47"/>
      <c r="C363" s="47"/>
      <c r="D363" s="47"/>
      <c r="E363" s="47"/>
      <c r="F363" s="47"/>
      <c r="G363" s="47"/>
      <c r="H363" s="47"/>
      <c r="I363" s="47"/>
      <c r="J363" s="47"/>
      <c r="K363" s="47"/>
      <c r="L363" s="47"/>
      <c r="M363" s="47"/>
      <c r="N363" s="47"/>
      <c r="O363" s="47"/>
      <c r="P363" s="47"/>
      <c r="Q363" s="47"/>
      <c r="R363" s="47"/>
      <c r="S363" s="47"/>
      <c r="T363" s="47"/>
      <c r="U363" s="47"/>
      <c r="V363" s="47"/>
      <c r="W363" s="47"/>
      <c r="X363" s="47"/>
      <c r="Y363" s="47"/>
      <c r="Z363" s="47"/>
      <c r="AA363" s="47"/>
      <c r="AB363" s="47"/>
      <c r="AC363" s="47"/>
      <c r="AD363" s="47"/>
      <c r="AE363" s="47"/>
    </row>
    <row r="364" spans="2:31" x14ac:dyDescent="0.2">
      <c r="B364" s="47"/>
      <c r="C364" s="47"/>
      <c r="D364" s="47"/>
      <c r="E364" s="47"/>
      <c r="F364" s="47"/>
      <c r="G364" s="47"/>
      <c r="H364" s="47"/>
      <c r="I364" s="47"/>
      <c r="J364" s="47"/>
      <c r="K364" s="47"/>
      <c r="L364" s="47"/>
      <c r="M364" s="47"/>
      <c r="N364" s="47"/>
      <c r="O364" s="47"/>
      <c r="P364" s="47"/>
      <c r="Q364" s="47"/>
      <c r="R364" s="47"/>
      <c r="S364" s="47"/>
      <c r="T364" s="47"/>
      <c r="U364" s="47"/>
      <c r="V364" s="47"/>
      <c r="W364" s="47"/>
      <c r="X364" s="47"/>
      <c r="Y364" s="47"/>
      <c r="Z364" s="47"/>
      <c r="AA364" s="47"/>
      <c r="AB364" s="47"/>
      <c r="AC364" s="47"/>
      <c r="AD364" s="47"/>
      <c r="AE364" s="47"/>
    </row>
    <row r="365" spans="2:31" x14ac:dyDescent="0.2">
      <c r="B365" s="47"/>
      <c r="C365" s="47"/>
      <c r="D365" s="47"/>
      <c r="E365" s="47"/>
      <c r="F365" s="47"/>
      <c r="G365" s="47"/>
      <c r="H365" s="47"/>
      <c r="I365" s="47"/>
      <c r="J365" s="47"/>
      <c r="K365" s="47"/>
      <c r="L365" s="47"/>
      <c r="M365" s="47"/>
      <c r="N365" s="47"/>
      <c r="O365" s="47"/>
      <c r="P365" s="47"/>
      <c r="Q365" s="47"/>
      <c r="R365" s="47"/>
      <c r="S365" s="47"/>
      <c r="T365" s="47"/>
      <c r="U365" s="47"/>
      <c r="V365" s="47"/>
      <c r="W365" s="47"/>
      <c r="X365" s="47"/>
      <c r="Y365" s="47"/>
      <c r="Z365" s="47"/>
      <c r="AA365" s="47"/>
      <c r="AB365" s="47"/>
      <c r="AC365" s="47"/>
      <c r="AD365" s="47"/>
      <c r="AE365" s="47"/>
    </row>
    <row r="366" spans="2:31" x14ac:dyDescent="0.2">
      <c r="B366" s="47"/>
      <c r="C366" s="47"/>
      <c r="D366" s="47"/>
      <c r="E366" s="47"/>
      <c r="F366" s="47"/>
      <c r="G366" s="47"/>
      <c r="H366" s="47"/>
      <c r="I366" s="47"/>
      <c r="J366" s="47"/>
      <c r="K366" s="47"/>
      <c r="L366" s="47"/>
      <c r="M366" s="47"/>
      <c r="N366" s="47"/>
      <c r="O366" s="47"/>
      <c r="P366" s="47"/>
      <c r="Q366" s="47"/>
      <c r="R366" s="47"/>
      <c r="S366" s="47"/>
      <c r="T366" s="47"/>
      <c r="U366" s="47"/>
      <c r="V366" s="47"/>
      <c r="W366" s="47"/>
      <c r="X366" s="47"/>
      <c r="Y366" s="47"/>
      <c r="Z366" s="47"/>
      <c r="AA366" s="47"/>
      <c r="AB366" s="47"/>
      <c r="AC366" s="47"/>
      <c r="AD366" s="47"/>
      <c r="AE366" s="47"/>
    </row>
    <row r="367" spans="2:31" x14ac:dyDescent="0.2">
      <c r="B367" s="47"/>
      <c r="C367" s="47"/>
      <c r="D367" s="47"/>
      <c r="E367" s="47"/>
      <c r="F367" s="47"/>
      <c r="G367" s="47"/>
      <c r="H367" s="47"/>
      <c r="I367" s="47"/>
      <c r="J367" s="47"/>
      <c r="K367" s="47"/>
      <c r="L367" s="47"/>
      <c r="M367" s="47"/>
      <c r="N367" s="47"/>
      <c r="O367" s="47"/>
      <c r="P367" s="47"/>
      <c r="Q367" s="47"/>
      <c r="R367" s="47"/>
      <c r="S367" s="47"/>
      <c r="T367" s="47"/>
      <c r="U367" s="47"/>
      <c r="V367" s="47"/>
      <c r="W367" s="47"/>
      <c r="X367" s="47"/>
      <c r="Y367" s="47"/>
      <c r="Z367" s="47"/>
      <c r="AA367" s="47"/>
      <c r="AB367" s="47"/>
      <c r="AC367" s="47"/>
      <c r="AD367" s="47"/>
      <c r="AE367" s="47"/>
    </row>
    <row r="368" spans="2:31" x14ac:dyDescent="0.2">
      <c r="B368" s="47"/>
      <c r="C368" s="47"/>
      <c r="D368" s="47"/>
      <c r="E368" s="47"/>
      <c r="F368" s="47"/>
      <c r="G368" s="47"/>
      <c r="H368" s="47"/>
      <c r="I368" s="47"/>
      <c r="J368" s="47"/>
      <c r="K368" s="47"/>
      <c r="L368" s="47"/>
      <c r="M368" s="47"/>
      <c r="N368" s="47"/>
      <c r="O368" s="47"/>
      <c r="P368" s="47"/>
      <c r="Q368" s="47"/>
      <c r="R368" s="47"/>
      <c r="S368" s="47"/>
      <c r="T368" s="47"/>
      <c r="U368" s="47"/>
      <c r="V368" s="47"/>
      <c r="W368" s="47"/>
      <c r="X368" s="47"/>
      <c r="Y368" s="47"/>
      <c r="Z368" s="47"/>
      <c r="AA368" s="47"/>
      <c r="AB368" s="47"/>
      <c r="AC368" s="47"/>
      <c r="AD368" s="47"/>
      <c r="AE368" s="47"/>
    </row>
    <row r="369" spans="2:31" x14ac:dyDescent="0.2">
      <c r="B369" s="47"/>
      <c r="C369" s="47"/>
      <c r="D369" s="47"/>
      <c r="E369" s="47"/>
      <c r="F369" s="47"/>
      <c r="G369" s="47"/>
      <c r="H369" s="47"/>
      <c r="I369" s="47"/>
      <c r="J369" s="47"/>
      <c r="K369" s="47"/>
      <c r="L369" s="47"/>
      <c r="M369" s="47"/>
      <c r="N369" s="47"/>
      <c r="O369" s="47"/>
      <c r="P369" s="47"/>
      <c r="Q369" s="47"/>
      <c r="R369" s="47"/>
      <c r="S369" s="47"/>
      <c r="T369" s="47"/>
      <c r="U369" s="47"/>
      <c r="V369" s="47"/>
      <c r="W369" s="47"/>
      <c r="X369" s="47"/>
      <c r="Y369" s="47"/>
      <c r="Z369" s="47"/>
      <c r="AA369" s="47"/>
      <c r="AB369" s="47"/>
      <c r="AC369" s="47"/>
      <c r="AD369" s="47"/>
      <c r="AE369" s="47"/>
    </row>
    <row r="370" spans="2:31" x14ac:dyDescent="0.2">
      <c r="B370" s="47"/>
      <c r="C370" s="47"/>
      <c r="D370" s="47"/>
      <c r="E370" s="47"/>
      <c r="F370" s="47"/>
      <c r="G370" s="47"/>
      <c r="H370" s="47"/>
      <c r="I370" s="47"/>
      <c r="J370" s="47"/>
      <c r="K370" s="47"/>
      <c r="L370" s="47"/>
      <c r="M370" s="47"/>
      <c r="N370" s="47"/>
      <c r="O370" s="47"/>
      <c r="P370" s="47"/>
      <c r="Q370" s="47"/>
      <c r="R370" s="47"/>
      <c r="S370" s="47"/>
      <c r="T370" s="47"/>
      <c r="U370" s="47"/>
      <c r="V370" s="47"/>
      <c r="W370" s="47"/>
      <c r="X370" s="47"/>
      <c r="Y370" s="47"/>
      <c r="Z370" s="47"/>
      <c r="AA370" s="47"/>
      <c r="AB370" s="47"/>
      <c r="AC370" s="47"/>
      <c r="AD370" s="47"/>
      <c r="AE370" s="47"/>
    </row>
    <row r="371" spans="2:31" x14ac:dyDescent="0.2">
      <c r="B371" s="47"/>
      <c r="C371" s="47"/>
      <c r="D371" s="47"/>
      <c r="E371" s="47"/>
      <c r="F371" s="47"/>
      <c r="G371" s="47"/>
      <c r="H371" s="47"/>
      <c r="I371" s="47"/>
      <c r="J371" s="47"/>
      <c r="K371" s="47"/>
      <c r="L371" s="47"/>
      <c r="M371" s="47"/>
      <c r="N371" s="47"/>
      <c r="O371" s="47"/>
      <c r="P371" s="47"/>
      <c r="Q371" s="47"/>
      <c r="R371" s="47"/>
      <c r="S371" s="47"/>
      <c r="T371" s="47"/>
      <c r="U371" s="47"/>
      <c r="V371" s="47"/>
      <c r="W371" s="47"/>
      <c r="X371" s="47"/>
      <c r="Y371" s="47"/>
      <c r="Z371" s="47"/>
      <c r="AA371" s="47"/>
      <c r="AB371" s="47"/>
      <c r="AC371" s="47"/>
      <c r="AD371" s="47"/>
      <c r="AE371" s="47"/>
    </row>
    <row r="372" spans="2:31" x14ac:dyDescent="0.2">
      <c r="B372" s="47"/>
      <c r="C372" s="47"/>
      <c r="D372" s="47"/>
      <c r="E372" s="47"/>
      <c r="F372" s="47"/>
      <c r="G372" s="47"/>
      <c r="H372" s="47"/>
      <c r="I372" s="47"/>
      <c r="J372" s="47"/>
      <c r="K372" s="47"/>
      <c r="L372" s="47"/>
      <c r="M372" s="47"/>
      <c r="N372" s="47"/>
      <c r="O372" s="47"/>
      <c r="P372" s="47"/>
      <c r="Q372" s="47"/>
      <c r="R372" s="47"/>
      <c r="S372" s="47"/>
      <c r="T372" s="47"/>
      <c r="U372" s="47"/>
      <c r="V372" s="47"/>
      <c r="W372" s="47"/>
      <c r="X372" s="47"/>
      <c r="Y372" s="47"/>
      <c r="Z372" s="47"/>
      <c r="AA372" s="47"/>
      <c r="AB372" s="47"/>
      <c r="AC372" s="47"/>
      <c r="AD372" s="47"/>
      <c r="AE372" s="47"/>
    </row>
    <row r="373" spans="2:31" x14ac:dyDescent="0.2">
      <c r="B373" s="47"/>
      <c r="C373" s="47"/>
      <c r="D373" s="47"/>
      <c r="E373" s="47"/>
      <c r="F373" s="47"/>
      <c r="G373" s="47"/>
      <c r="H373" s="47"/>
      <c r="I373" s="47"/>
      <c r="J373" s="47"/>
      <c r="K373" s="47"/>
      <c r="L373" s="47"/>
      <c r="M373" s="47"/>
      <c r="N373" s="47"/>
      <c r="O373" s="47"/>
      <c r="P373" s="47"/>
      <c r="Q373" s="47"/>
      <c r="R373" s="47"/>
      <c r="S373" s="47"/>
      <c r="T373" s="47"/>
      <c r="U373" s="47"/>
      <c r="V373" s="47"/>
      <c r="W373" s="47"/>
      <c r="X373" s="47"/>
      <c r="Y373" s="47"/>
      <c r="Z373" s="47"/>
      <c r="AA373" s="47"/>
      <c r="AB373" s="47"/>
      <c r="AC373" s="47"/>
      <c r="AD373" s="47"/>
      <c r="AE373" s="47"/>
    </row>
    <row r="374" spans="2:31" x14ac:dyDescent="0.2">
      <c r="B374" s="47"/>
      <c r="C374" s="47"/>
      <c r="D374" s="47"/>
      <c r="E374" s="47"/>
      <c r="F374" s="47"/>
      <c r="G374" s="47"/>
      <c r="H374" s="47"/>
      <c r="I374" s="47"/>
      <c r="J374" s="47"/>
      <c r="K374" s="47"/>
      <c r="L374" s="47"/>
      <c r="M374" s="47"/>
      <c r="N374" s="47"/>
      <c r="O374" s="47"/>
      <c r="P374" s="47"/>
      <c r="Q374" s="47"/>
      <c r="R374" s="47"/>
      <c r="S374" s="47"/>
      <c r="T374" s="47"/>
      <c r="U374" s="47"/>
      <c r="V374" s="47"/>
      <c r="W374" s="47"/>
      <c r="X374" s="47"/>
      <c r="Y374" s="47"/>
      <c r="Z374" s="47"/>
      <c r="AA374" s="47"/>
      <c r="AB374" s="47"/>
      <c r="AC374" s="47"/>
      <c r="AD374" s="47"/>
      <c r="AE374" s="47"/>
    </row>
    <row r="375" spans="2:31" x14ac:dyDescent="0.2">
      <c r="B375" s="47"/>
      <c r="C375" s="47"/>
      <c r="D375" s="47"/>
      <c r="E375" s="47"/>
      <c r="F375" s="47"/>
      <c r="G375" s="47"/>
      <c r="H375" s="47"/>
      <c r="I375" s="47"/>
      <c r="J375" s="47"/>
      <c r="K375" s="47"/>
      <c r="L375" s="47"/>
      <c r="M375" s="47"/>
      <c r="N375" s="47"/>
      <c r="O375" s="47"/>
      <c r="P375" s="47"/>
      <c r="Q375" s="47"/>
      <c r="R375" s="47"/>
      <c r="S375" s="47"/>
      <c r="T375" s="47"/>
      <c r="U375" s="47"/>
      <c r="V375" s="47"/>
      <c r="W375" s="47"/>
      <c r="X375" s="47"/>
      <c r="Y375" s="47"/>
      <c r="Z375" s="47"/>
      <c r="AA375" s="47"/>
      <c r="AB375" s="47"/>
      <c r="AC375" s="47"/>
      <c r="AD375" s="47"/>
      <c r="AE375" s="47"/>
    </row>
    <row r="376" spans="2:31" x14ac:dyDescent="0.2">
      <c r="B376" s="47"/>
      <c r="C376" s="47"/>
      <c r="D376" s="47"/>
      <c r="E376" s="47"/>
      <c r="F376" s="47"/>
      <c r="G376" s="47"/>
      <c r="H376" s="47"/>
      <c r="I376" s="47"/>
      <c r="J376" s="47"/>
      <c r="K376" s="47"/>
      <c r="L376" s="47"/>
      <c r="M376" s="47"/>
      <c r="N376" s="47"/>
      <c r="O376" s="47"/>
      <c r="P376" s="47"/>
      <c r="Q376" s="47"/>
      <c r="R376" s="47"/>
      <c r="S376" s="47"/>
      <c r="T376" s="47"/>
      <c r="U376" s="47"/>
      <c r="V376" s="47"/>
      <c r="W376" s="47"/>
      <c r="X376" s="47"/>
      <c r="Y376" s="47"/>
      <c r="Z376" s="47"/>
      <c r="AA376" s="47"/>
      <c r="AB376" s="47"/>
      <c r="AC376" s="47"/>
      <c r="AD376" s="47"/>
      <c r="AE376" s="47"/>
    </row>
    <row r="377" spans="2:31" x14ac:dyDescent="0.2">
      <c r="B377" s="47"/>
      <c r="C377" s="47"/>
      <c r="D377" s="47"/>
      <c r="E377" s="47"/>
      <c r="F377" s="47"/>
      <c r="G377" s="47"/>
      <c r="H377" s="47"/>
      <c r="I377" s="47"/>
      <c r="J377" s="47"/>
      <c r="K377" s="47"/>
      <c r="L377" s="47"/>
      <c r="M377" s="47"/>
      <c r="N377" s="47"/>
      <c r="O377" s="47"/>
      <c r="P377" s="47"/>
      <c r="Q377" s="47"/>
      <c r="R377" s="47"/>
      <c r="S377" s="47"/>
      <c r="T377" s="47"/>
      <c r="U377" s="47"/>
      <c r="V377" s="47"/>
      <c r="W377" s="47"/>
      <c r="X377" s="47"/>
      <c r="Y377" s="47"/>
      <c r="Z377" s="47"/>
      <c r="AA377" s="47"/>
      <c r="AB377" s="47"/>
      <c r="AC377" s="47"/>
      <c r="AD377" s="47"/>
      <c r="AE377" s="47"/>
    </row>
    <row r="378" spans="2:31" x14ac:dyDescent="0.2">
      <c r="B378" s="47"/>
      <c r="C378" s="47"/>
      <c r="D378" s="47"/>
      <c r="E378" s="47"/>
      <c r="F378" s="47"/>
      <c r="G378" s="47"/>
      <c r="H378" s="47"/>
      <c r="I378" s="47"/>
      <c r="J378" s="47"/>
      <c r="K378" s="47"/>
      <c r="L378" s="47"/>
      <c r="M378" s="47"/>
      <c r="N378" s="47"/>
      <c r="O378" s="47"/>
      <c r="P378" s="47"/>
      <c r="Q378" s="47"/>
      <c r="R378" s="47"/>
      <c r="S378" s="47"/>
      <c r="T378" s="47"/>
      <c r="U378" s="47"/>
      <c r="V378" s="47"/>
      <c r="W378" s="47"/>
      <c r="X378" s="47"/>
      <c r="Y378" s="47"/>
      <c r="Z378" s="47"/>
      <c r="AA378" s="47"/>
      <c r="AB378" s="47"/>
      <c r="AC378" s="47"/>
      <c r="AD378" s="47"/>
      <c r="AE378" s="47"/>
    </row>
    <row r="379" spans="2:31" x14ac:dyDescent="0.2">
      <c r="B379" s="47"/>
      <c r="C379" s="47"/>
      <c r="D379" s="47"/>
      <c r="E379" s="47"/>
      <c r="F379" s="47"/>
      <c r="G379" s="47"/>
      <c r="H379" s="47"/>
      <c r="I379" s="47"/>
      <c r="J379" s="47"/>
      <c r="K379" s="47"/>
      <c r="L379" s="47"/>
      <c r="M379" s="47"/>
      <c r="N379" s="47"/>
      <c r="O379" s="47"/>
      <c r="P379" s="47"/>
      <c r="Q379" s="47"/>
      <c r="R379" s="47"/>
      <c r="S379" s="47"/>
      <c r="T379" s="47"/>
      <c r="U379" s="47"/>
      <c r="V379" s="47"/>
      <c r="W379" s="47"/>
      <c r="X379" s="47"/>
      <c r="Y379" s="47"/>
      <c r="Z379" s="47"/>
      <c r="AA379" s="47"/>
      <c r="AB379" s="47"/>
      <c r="AC379" s="47"/>
      <c r="AD379" s="47"/>
      <c r="AE379" s="47"/>
    </row>
    <row r="380" spans="2:31" x14ac:dyDescent="0.2">
      <c r="B380" s="47"/>
      <c r="C380" s="47"/>
      <c r="D380" s="47"/>
      <c r="E380" s="47"/>
      <c r="F380" s="47"/>
      <c r="G380" s="47"/>
      <c r="H380" s="47"/>
      <c r="I380" s="47"/>
      <c r="J380" s="47"/>
      <c r="K380" s="47"/>
      <c r="L380" s="47"/>
      <c r="M380" s="47"/>
      <c r="N380" s="47"/>
      <c r="O380" s="47"/>
      <c r="P380" s="47"/>
      <c r="Q380" s="47"/>
      <c r="R380" s="47"/>
      <c r="S380" s="47"/>
      <c r="T380" s="47"/>
      <c r="U380" s="47"/>
      <c r="V380" s="47"/>
      <c r="W380" s="47"/>
      <c r="X380" s="47"/>
      <c r="Y380" s="47"/>
      <c r="Z380" s="47"/>
      <c r="AA380" s="47"/>
      <c r="AB380" s="47"/>
      <c r="AC380" s="47"/>
      <c r="AD380" s="47"/>
      <c r="AE380" s="47"/>
    </row>
    <row r="381" spans="2:31" x14ac:dyDescent="0.2">
      <c r="B381" s="47"/>
      <c r="C381" s="47"/>
      <c r="D381" s="47"/>
      <c r="E381" s="47"/>
      <c r="F381" s="47"/>
      <c r="G381" s="47"/>
      <c r="H381" s="47"/>
      <c r="I381" s="47"/>
      <c r="J381" s="47"/>
      <c r="K381" s="47"/>
      <c r="L381" s="47"/>
      <c r="M381" s="47"/>
      <c r="N381" s="47"/>
      <c r="O381" s="47"/>
      <c r="P381" s="47"/>
      <c r="Q381" s="47"/>
      <c r="R381" s="47"/>
      <c r="S381" s="47"/>
      <c r="T381" s="47"/>
      <c r="U381" s="47"/>
      <c r="V381" s="47"/>
      <c r="W381" s="47"/>
      <c r="X381" s="47"/>
      <c r="Y381" s="47"/>
      <c r="Z381" s="47"/>
      <c r="AA381" s="47"/>
      <c r="AB381" s="47"/>
      <c r="AC381" s="47"/>
      <c r="AD381" s="47"/>
      <c r="AE381" s="47"/>
    </row>
    <row r="382" spans="2:31" x14ac:dyDescent="0.2">
      <c r="B382" s="47"/>
      <c r="C382" s="47"/>
      <c r="D382" s="47"/>
      <c r="E382" s="47"/>
      <c r="F382" s="47"/>
      <c r="G382" s="47"/>
      <c r="H382" s="47"/>
      <c r="I382" s="47"/>
      <c r="J382" s="47"/>
      <c r="K382" s="47"/>
      <c r="L382" s="47"/>
      <c r="M382" s="47"/>
      <c r="N382" s="47"/>
      <c r="O382" s="47"/>
      <c r="P382" s="47"/>
      <c r="Q382" s="47"/>
      <c r="R382" s="47"/>
      <c r="S382" s="47"/>
      <c r="T382" s="47"/>
      <c r="U382" s="47"/>
      <c r="V382" s="47"/>
      <c r="W382" s="47"/>
      <c r="X382" s="47"/>
      <c r="Y382" s="47"/>
      <c r="Z382" s="47"/>
      <c r="AA382" s="47"/>
      <c r="AB382" s="47"/>
      <c r="AC382" s="47"/>
      <c r="AD382" s="47"/>
      <c r="AE382" s="47"/>
    </row>
    <row r="383" spans="2:31" x14ac:dyDescent="0.2">
      <c r="B383" s="47"/>
      <c r="C383" s="47"/>
      <c r="D383" s="47"/>
      <c r="E383" s="47"/>
      <c r="F383" s="47"/>
      <c r="G383" s="47"/>
      <c r="H383" s="47"/>
      <c r="I383" s="47"/>
      <c r="J383" s="47"/>
      <c r="K383" s="47"/>
      <c r="L383" s="47"/>
      <c r="M383" s="47"/>
      <c r="N383" s="47"/>
      <c r="O383" s="47"/>
      <c r="P383" s="47"/>
      <c r="Q383" s="47"/>
      <c r="R383" s="47"/>
      <c r="S383" s="47"/>
      <c r="T383" s="47"/>
      <c r="U383" s="47"/>
      <c r="V383" s="47"/>
      <c r="W383" s="47"/>
      <c r="X383" s="47"/>
      <c r="Y383" s="47"/>
      <c r="Z383" s="47"/>
      <c r="AA383" s="47"/>
      <c r="AB383" s="47"/>
      <c r="AC383" s="47"/>
      <c r="AD383" s="47"/>
      <c r="AE383" s="47"/>
    </row>
    <row r="384" spans="2:31" x14ac:dyDescent="0.2">
      <c r="B384" s="47"/>
      <c r="C384" s="47"/>
      <c r="D384" s="47"/>
      <c r="E384" s="47"/>
      <c r="F384" s="47"/>
      <c r="G384" s="47"/>
      <c r="H384" s="47"/>
      <c r="I384" s="47"/>
      <c r="J384" s="47"/>
      <c r="K384" s="47"/>
      <c r="L384" s="47"/>
      <c r="M384" s="47"/>
      <c r="N384" s="47"/>
      <c r="O384" s="47"/>
      <c r="P384" s="47"/>
      <c r="Q384" s="47"/>
      <c r="R384" s="47"/>
      <c r="S384" s="47"/>
      <c r="T384" s="47"/>
      <c r="U384" s="47"/>
      <c r="V384" s="47"/>
      <c r="W384" s="47"/>
      <c r="X384" s="47"/>
      <c r="Y384" s="47"/>
      <c r="Z384" s="47"/>
      <c r="AA384" s="47"/>
      <c r="AB384" s="47"/>
      <c r="AC384" s="47"/>
      <c r="AD384" s="47"/>
      <c r="AE384" s="47"/>
    </row>
    <row r="385" spans="2:31" x14ac:dyDescent="0.2">
      <c r="B385" s="47"/>
      <c r="C385" s="47"/>
      <c r="D385" s="47"/>
      <c r="E385" s="47"/>
      <c r="F385" s="47"/>
      <c r="G385" s="47"/>
      <c r="H385" s="47"/>
      <c r="I385" s="47"/>
      <c r="J385" s="47"/>
      <c r="K385" s="47"/>
      <c r="L385" s="47"/>
      <c r="M385" s="47"/>
      <c r="N385" s="47"/>
      <c r="O385" s="47"/>
      <c r="P385" s="47"/>
      <c r="Q385" s="47"/>
      <c r="R385" s="47"/>
      <c r="S385" s="47"/>
      <c r="T385" s="47"/>
      <c r="U385" s="47"/>
      <c r="V385" s="47"/>
      <c r="W385" s="47"/>
      <c r="X385" s="47"/>
      <c r="Y385" s="47"/>
      <c r="Z385" s="47"/>
      <c r="AA385" s="47"/>
      <c r="AB385" s="47"/>
      <c r="AC385" s="47"/>
      <c r="AD385" s="47"/>
      <c r="AE385" s="47"/>
    </row>
    <row r="386" spans="2:31" x14ac:dyDescent="0.2">
      <c r="B386" s="47"/>
      <c r="C386" s="47"/>
      <c r="D386" s="47"/>
      <c r="E386" s="47"/>
      <c r="F386" s="47"/>
      <c r="G386" s="47"/>
      <c r="H386" s="47"/>
      <c r="I386" s="47"/>
      <c r="J386" s="47"/>
      <c r="K386" s="47"/>
      <c r="L386" s="47"/>
      <c r="M386" s="47"/>
      <c r="N386" s="47"/>
      <c r="O386" s="47"/>
      <c r="P386" s="47"/>
      <c r="Q386" s="47"/>
      <c r="R386" s="47"/>
      <c r="S386" s="47"/>
      <c r="T386" s="47"/>
      <c r="U386" s="47"/>
      <c r="V386" s="47"/>
      <c r="W386" s="47"/>
      <c r="X386" s="47"/>
      <c r="Y386" s="47"/>
      <c r="Z386" s="47"/>
      <c r="AA386" s="47"/>
      <c r="AB386" s="47"/>
      <c r="AC386" s="47"/>
      <c r="AD386" s="47"/>
      <c r="AE386" s="47"/>
    </row>
    <row r="387" spans="2:31" x14ac:dyDescent="0.2">
      <c r="B387" s="47"/>
      <c r="C387" s="47"/>
      <c r="D387" s="47"/>
      <c r="E387" s="47"/>
      <c r="F387" s="47"/>
      <c r="G387" s="47"/>
      <c r="H387" s="47"/>
      <c r="I387" s="47"/>
      <c r="J387" s="47"/>
      <c r="K387" s="47"/>
      <c r="L387" s="47"/>
      <c r="M387" s="47"/>
      <c r="N387" s="47"/>
      <c r="O387" s="47"/>
      <c r="P387" s="47"/>
      <c r="Q387" s="47"/>
      <c r="R387" s="47"/>
      <c r="S387" s="47"/>
      <c r="T387" s="47"/>
      <c r="U387" s="47"/>
      <c r="V387" s="47"/>
      <c r="W387" s="47"/>
      <c r="X387" s="47"/>
      <c r="Y387" s="47"/>
      <c r="Z387" s="47"/>
      <c r="AA387" s="47"/>
      <c r="AB387" s="47"/>
      <c r="AC387" s="47"/>
      <c r="AD387" s="47"/>
      <c r="AE387" s="47"/>
    </row>
    <row r="388" spans="2:31" x14ac:dyDescent="0.2">
      <c r="B388" s="47"/>
      <c r="C388" s="47"/>
      <c r="D388" s="47"/>
      <c r="E388" s="47"/>
      <c r="F388" s="47"/>
      <c r="G388" s="47"/>
      <c r="H388" s="47"/>
      <c r="I388" s="47"/>
      <c r="J388" s="47"/>
      <c r="K388" s="47"/>
      <c r="L388" s="47"/>
      <c r="M388" s="47"/>
      <c r="N388" s="47"/>
      <c r="O388" s="47"/>
      <c r="P388" s="47"/>
      <c r="Q388" s="47"/>
      <c r="R388" s="47"/>
      <c r="S388" s="47"/>
      <c r="T388" s="47"/>
      <c r="U388" s="47"/>
      <c r="V388" s="47"/>
      <c r="W388" s="47"/>
      <c r="X388" s="47"/>
      <c r="Y388" s="47"/>
      <c r="Z388" s="47"/>
      <c r="AA388" s="47"/>
      <c r="AB388" s="47"/>
      <c r="AC388" s="47"/>
      <c r="AD388" s="47"/>
      <c r="AE388" s="47"/>
    </row>
    <row r="389" spans="2:31" x14ac:dyDescent="0.2">
      <c r="B389" s="47"/>
      <c r="C389" s="47"/>
      <c r="D389" s="47"/>
      <c r="E389" s="47"/>
      <c r="F389" s="47"/>
      <c r="G389" s="47"/>
      <c r="H389" s="47"/>
      <c r="I389" s="47"/>
      <c r="J389" s="47"/>
      <c r="K389" s="47"/>
      <c r="L389" s="47"/>
      <c r="M389" s="47"/>
      <c r="N389" s="47"/>
      <c r="O389" s="47"/>
      <c r="P389" s="47"/>
      <c r="Q389" s="47"/>
      <c r="R389" s="47"/>
      <c r="S389" s="47"/>
      <c r="T389" s="47"/>
      <c r="U389" s="47"/>
      <c r="V389" s="47"/>
      <c r="W389" s="47"/>
      <c r="X389" s="47"/>
      <c r="Y389" s="47"/>
      <c r="Z389" s="47"/>
      <c r="AA389" s="47"/>
      <c r="AB389" s="47"/>
      <c r="AC389" s="47"/>
      <c r="AD389" s="47"/>
      <c r="AE389" s="47"/>
    </row>
    <row r="390" spans="2:31" x14ac:dyDescent="0.2">
      <c r="B390" s="47"/>
      <c r="C390" s="47"/>
      <c r="D390" s="47"/>
      <c r="E390" s="47"/>
      <c r="F390" s="47"/>
      <c r="G390" s="47"/>
      <c r="H390" s="47"/>
      <c r="I390" s="47"/>
      <c r="J390" s="47"/>
      <c r="K390" s="47"/>
      <c r="L390" s="47"/>
      <c r="M390" s="47"/>
      <c r="N390" s="47"/>
      <c r="O390" s="47"/>
      <c r="P390" s="47"/>
      <c r="Q390" s="47"/>
      <c r="R390" s="47"/>
      <c r="S390" s="47"/>
      <c r="T390" s="47"/>
      <c r="U390" s="47"/>
      <c r="V390" s="47"/>
      <c r="W390" s="47"/>
      <c r="X390" s="47"/>
      <c r="Y390" s="47"/>
      <c r="Z390" s="47"/>
      <c r="AA390" s="47"/>
      <c r="AB390" s="47"/>
      <c r="AC390" s="47"/>
      <c r="AD390" s="47"/>
      <c r="AE390" s="47"/>
    </row>
    <row r="391" spans="2:31" x14ac:dyDescent="0.2">
      <c r="B391" s="47"/>
      <c r="C391" s="47"/>
      <c r="D391" s="47"/>
      <c r="E391" s="47"/>
      <c r="F391" s="47"/>
      <c r="G391" s="47"/>
      <c r="H391" s="47"/>
      <c r="I391" s="47"/>
      <c r="J391" s="47"/>
      <c r="K391" s="47"/>
      <c r="L391" s="47"/>
      <c r="M391" s="47"/>
      <c r="N391" s="47"/>
      <c r="O391" s="47"/>
      <c r="P391" s="47"/>
      <c r="Q391" s="47"/>
      <c r="R391" s="47"/>
      <c r="S391" s="47"/>
      <c r="T391" s="47"/>
      <c r="U391" s="47"/>
      <c r="V391" s="47"/>
      <c r="W391" s="47"/>
      <c r="X391" s="47"/>
      <c r="Y391" s="47"/>
      <c r="Z391" s="47"/>
      <c r="AA391" s="47"/>
      <c r="AB391" s="47"/>
      <c r="AC391" s="47"/>
      <c r="AD391" s="47"/>
      <c r="AE391" s="47"/>
    </row>
    <row r="392" spans="2:31" x14ac:dyDescent="0.2">
      <c r="B392" s="47"/>
      <c r="C392" s="47"/>
      <c r="D392" s="47"/>
      <c r="E392" s="47"/>
      <c r="F392" s="47"/>
      <c r="G392" s="47"/>
      <c r="H392" s="47"/>
      <c r="I392" s="47"/>
      <c r="J392" s="47"/>
      <c r="K392" s="47"/>
      <c r="L392" s="47"/>
      <c r="M392" s="47"/>
      <c r="N392" s="47"/>
      <c r="O392" s="47"/>
      <c r="P392" s="47"/>
      <c r="Q392" s="47"/>
      <c r="R392" s="47"/>
      <c r="S392" s="47"/>
      <c r="T392" s="47"/>
      <c r="U392" s="47"/>
      <c r="V392" s="47"/>
      <c r="W392" s="47"/>
      <c r="X392" s="47"/>
      <c r="Y392" s="47"/>
      <c r="Z392" s="47"/>
      <c r="AA392" s="47"/>
      <c r="AB392" s="47"/>
      <c r="AC392" s="47"/>
      <c r="AD392" s="47"/>
      <c r="AE392" s="47"/>
    </row>
    <row r="393" spans="2:31" x14ac:dyDescent="0.2">
      <c r="B393" s="47"/>
      <c r="C393" s="47"/>
      <c r="D393" s="47"/>
      <c r="E393" s="47"/>
      <c r="F393" s="47"/>
      <c r="G393" s="47"/>
      <c r="H393" s="47"/>
      <c r="I393" s="47"/>
      <c r="J393" s="47"/>
      <c r="K393" s="47"/>
      <c r="L393" s="47"/>
      <c r="M393" s="47"/>
      <c r="N393" s="47"/>
      <c r="O393" s="47"/>
      <c r="P393" s="47"/>
      <c r="Q393" s="47"/>
      <c r="R393" s="47"/>
      <c r="S393" s="47"/>
      <c r="T393" s="47"/>
      <c r="U393" s="47"/>
      <c r="V393" s="47"/>
      <c r="W393" s="47"/>
      <c r="X393" s="47"/>
      <c r="Y393" s="47"/>
      <c r="Z393" s="47"/>
      <c r="AA393" s="47"/>
      <c r="AB393" s="47"/>
      <c r="AC393" s="47"/>
      <c r="AD393" s="47"/>
      <c r="AE393" s="47"/>
    </row>
    <row r="394" spans="2:31" x14ac:dyDescent="0.2">
      <c r="B394" s="47"/>
      <c r="C394" s="47"/>
      <c r="D394" s="47"/>
      <c r="E394" s="47"/>
      <c r="F394" s="47"/>
      <c r="G394" s="47"/>
      <c r="H394" s="47"/>
      <c r="I394" s="47"/>
      <c r="J394" s="47"/>
      <c r="K394" s="47"/>
      <c r="L394" s="47"/>
      <c r="M394" s="47"/>
      <c r="N394" s="47"/>
      <c r="O394" s="47"/>
      <c r="P394" s="47"/>
      <c r="Q394" s="47"/>
      <c r="R394" s="47"/>
      <c r="S394" s="47"/>
      <c r="T394" s="47"/>
      <c r="U394" s="47"/>
      <c r="V394" s="47"/>
      <c r="W394" s="47"/>
      <c r="X394" s="47"/>
      <c r="Y394" s="47"/>
      <c r="Z394" s="47"/>
      <c r="AA394" s="47"/>
      <c r="AB394" s="47"/>
      <c r="AC394" s="47"/>
      <c r="AD394" s="47"/>
      <c r="AE394" s="47"/>
    </row>
    <row r="395" spans="2:31" x14ac:dyDescent="0.2">
      <c r="B395" s="47"/>
      <c r="C395" s="47"/>
      <c r="D395" s="47"/>
      <c r="E395" s="47"/>
      <c r="F395" s="47"/>
      <c r="G395" s="47"/>
      <c r="H395" s="47"/>
      <c r="I395" s="47"/>
      <c r="J395" s="47"/>
      <c r="K395" s="47"/>
      <c r="L395" s="47"/>
      <c r="M395" s="47"/>
      <c r="N395" s="47"/>
      <c r="O395" s="47"/>
      <c r="P395" s="47"/>
      <c r="Q395" s="47"/>
      <c r="R395" s="47"/>
      <c r="S395" s="47"/>
      <c r="T395" s="47"/>
      <c r="U395" s="47"/>
      <c r="V395" s="47"/>
      <c r="W395" s="47"/>
      <c r="X395" s="47"/>
      <c r="Y395" s="47"/>
      <c r="Z395" s="47"/>
      <c r="AA395" s="47"/>
      <c r="AB395" s="47"/>
      <c r="AC395" s="47"/>
      <c r="AD395" s="47"/>
      <c r="AE395" s="47"/>
    </row>
    <row r="396" spans="2:31" x14ac:dyDescent="0.2">
      <c r="B396" s="47"/>
      <c r="C396" s="47"/>
      <c r="D396" s="47"/>
      <c r="E396" s="47"/>
      <c r="F396" s="47"/>
      <c r="G396" s="47"/>
      <c r="H396" s="47"/>
      <c r="I396" s="47"/>
      <c r="J396" s="47"/>
      <c r="K396" s="47"/>
      <c r="L396" s="47"/>
      <c r="M396" s="47"/>
      <c r="N396" s="47"/>
      <c r="O396" s="47"/>
      <c r="P396" s="47"/>
      <c r="Q396" s="47"/>
      <c r="R396" s="47"/>
      <c r="S396" s="47"/>
      <c r="T396" s="47"/>
      <c r="U396" s="47"/>
      <c r="V396" s="47"/>
      <c r="W396" s="47"/>
      <c r="X396" s="47"/>
      <c r="Y396" s="47"/>
      <c r="Z396" s="47"/>
      <c r="AA396" s="47"/>
      <c r="AB396" s="47"/>
      <c r="AC396" s="47"/>
      <c r="AD396" s="47"/>
      <c r="AE396" s="47"/>
    </row>
    <row r="397" spans="2:31" x14ac:dyDescent="0.2">
      <c r="B397" s="47"/>
      <c r="C397" s="47"/>
      <c r="D397" s="47"/>
      <c r="E397" s="47"/>
      <c r="F397" s="47"/>
      <c r="G397" s="47"/>
      <c r="H397" s="47"/>
      <c r="I397" s="47"/>
      <c r="J397" s="47"/>
      <c r="K397" s="47"/>
      <c r="L397" s="47"/>
      <c r="M397" s="47"/>
      <c r="N397" s="47"/>
      <c r="O397" s="47"/>
      <c r="P397" s="47"/>
      <c r="Q397" s="47"/>
      <c r="R397" s="47"/>
      <c r="S397" s="47"/>
      <c r="T397" s="47"/>
      <c r="U397" s="47"/>
      <c r="V397" s="47"/>
      <c r="W397" s="47"/>
      <c r="X397" s="47"/>
      <c r="Y397" s="47"/>
      <c r="Z397" s="47"/>
      <c r="AA397" s="47"/>
      <c r="AB397" s="47"/>
      <c r="AC397" s="47"/>
      <c r="AD397" s="47"/>
      <c r="AE397" s="47"/>
    </row>
    <row r="398" spans="2:31" x14ac:dyDescent="0.2">
      <c r="B398" s="47"/>
      <c r="C398" s="47"/>
      <c r="D398" s="47"/>
      <c r="E398" s="47"/>
      <c r="F398" s="47"/>
      <c r="G398" s="47"/>
      <c r="H398" s="47"/>
      <c r="I398" s="47"/>
      <c r="J398" s="47"/>
      <c r="K398" s="47"/>
      <c r="L398" s="47"/>
      <c r="M398" s="47"/>
      <c r="N398" s="47"/>
      <c r="O398" s="47"/>
      <c r="P398" s="47"/>
      <c r="Q398" s="47"/>
      <c r="R398" s="47"/>
      <c r="S398" s="47"/>
      <c r="T398" s="47"/>
      <c r="U398" s="47"/>
      <c r="V398" s="47"/>
      <c r="W398" s="47"/>
      <c r="X398" s="47"/>
      <c r="Y398" s="47"/>
      <c r="Z398" s="47"/>
      <c r="AA398" s="47"/>
      <c r="AB398" s="47"/>
      <c r="AC398" s="47"/>
      <c r="AD398" s="47"/>
      <c r="AE398" s="47"/>
    </row>
    <row r="399" spans="2:31" x14ac:dyDescent="0.2">
      <c r="B399" s="47"/>
      <c r="C399" s="47"/>
      <c r="D399" s="47"/>
      <c r="E399" s="47"/>
      <c r="F399" s="47"/>
      <c r="G399" s="47"/>
      <c r="H399" s="47"/>
      <c r="I399" s="47"/>
      <c r="J399" s="47"/>
      <c r="K399" s="47"/>
      <c r="L399" s="47"/>
      <c r="M399" s="47"/>
      <c r="N399" s="47"/>
      <c r="O399" s="47"/>
      <c r="P399" s="47"/>
      <c r="Q399" s="47"/>
      <c r="R399" s="47"/>
      <c r="S399" s="47"/>
      <c r="T399" s="47"/>
      <c r="U399" s="47"/>
      <c r="V399" s="47"/>
      <c r="W399" s="47"/>
      <c r="X399" s="47"/>
      <c r="Y399" s="47"/>
      <c r="Z399" s="47"/>
      <c r="AA399" s="47"/>
      <c r="AB399" s="47"/>
      <c r="AC399" s="47"/>
      <c r="AD399" s="47"/>
      <c r="AE399" s="47"/>
    </row>
    <row r="400" spans="2:31" x14ac:dyDescent="0.2">
      <c r="B400" s="47"/>
      <c r="C400" s="47"/>
      <c r="D400" s="47"/>
      <c r="E400" s="47"/>
      <c r="F400" s="47"/>
      <c r="G400" s="47"/>
      <c r="H400" s="47"/>
      <c r="I400" s="47"/>
      <c r="J400" s="47"/>
      <c r="K400" s="47"/>
      <c r="L400" s="47"/>
      <c r="M400" s="47"/>
      <c r="N400" s="47"/>
      <c r="O400" s="47"/>
      <c r="P400" s="47"/>
      <c r="Q400" s="47"/>
      <c r="R400" s="47"/>
      <c r="S400" s="47"/>
      <c r="T400" s="47"/>
      <c r="U400" s="47"/>
      <c r="V400" s="47"/>
      <c r="W400" s="47"/>
      <c r="X400" s="47"/>
      <c r="Y400" s="47"/>
      <c r="Z400" s="47"/>
      <c r="AA400" s="47"/>
      <c r="AB400" s="47"/>
      <c r="AC400" s="47"/>
      <c r="AD400" s="47"/>
      <c r="AE400" s="47"/>
    </row>
    <row r="401" spans="2:31" x14ac:dyDescent="0.2">
      <c r="B401" s="47"/>
      <c r="C401" s="47"/>
      <c r="D401" s="47"/>
      <c r="E401" s="47"/>
      <c r="F401" s="47"/>
      <c r="G401" s="47"/>
      <c r="H401" s="47"/>
      <c r="I401" s="47"/>
      <c r="J401" s="47"/>
      <c r="K401" s="47"/>
      <c r="L401" s="47"/>
      <c r="M401" s="47"/>
      <c r="N401" s="47"/>
      <c r="O401" s="47"/>
      <c r="P401" s="47"/>
      <c r="Q401" s="47"/>
      <c r="R401" s="47"/>
      <c r="S401" s="47"/>
      <c r="T401" s="47"/>
      <c r="U401" s="47"/>
      <c r="V401" s="47"/>
      <c r="W401" s="47"/>
      <c r="X401" s="47"/>
      <c r="Y401" s="47"/>
      <c r="Z401" s="47"/>
      <c r="AA401" s="47"/>
      <c r="AB401" s="47"/>
      <c r="AC401" s="47"/>
      <c r="AD401" s="47"/>
      <c r="AE401" s="47"/>
    </row>
    <row r="402" spans="2:31" x14ac:dyDescent="0.2">
      <c r="B402" s="47"/>
      <c r="C402" s="47"/>
      <c r="D402" s="47"/>
      <c r="E402" s="47"/>
      <c r="F402" s="47"/>
      <c r="G402" s="47"/>
      <c r="H402" s="47"/>
      <c r="I402" s="47"/>
      <c r="J402" s="47"/>
      <c r="K402" s="47"/>
      <c r="L402" s="47"/>
      <c r="M402" s="47"/>
      <c r="N402" s="47"/>
      <c r="O402" s="47"/>
      <c r="P402" s="47"/>
      <c r="Q402" s="47"/>
      <c r="R402" s="47"/>
      <c r="S402" s="47"/>
      <c r="T402" s="47"/>
      <c r="U402" s="47"/>
      <c r="V402" s="47"/>
      <c r="W402" s="47"/>
      <c r="X402" s="47"/>
      <c r="Y402" s="47"/>
      <c r="Z402" s="47"/>
      <c r="AA402" s="47"/>
      <c r="AB402" s="47"/>
      <c r="AC402" s="47"/>
      <c r="AD402" s="47"/>
      <c r="AE402" s="47"/>
    </row>
    <row r="403" spans="2:31" x14ac:dyDescent="0.2">
      <c r="B403" s="47"/>
      <c r="C403" s="47"/>
      <c r="D403" s="47"/>
      <c r="E403" s="47"/>
      <c r="F403" s="47"/>
      <c r="G403" s="47"/>
      <c r="H403" s="47"/>
      <c r="I403" s="47"/>
      <c r="J403" s="47"/>
      <c r="K403" s="47"/>
      <c r="L403" s="47"/>
      <c r="M403" s="47"/>
      <c r="N403" s="47"/>
      <c r="O403" s="47"/>
      <c r="P403" s="47"/>
      <c r="Q403" s="47"/>
      <c r="R403" s="47"/>
      <c r="S403" s="47"/>
      <c r="T403" s="47"/>
      <c r="U403" s="47"/>
      <c r="V403" s="47"/>
      <c r="W403" s="47"/>
      <c r="X403" s="47"/>
      <c r="Y403" s="47"/>
      <c r="Z403" s="47"/>
      <c r="AA403" s="47"/>
      <c r="AB403" s="47"/>
      <c r="AC403" s="47"/>
      <c r="AD403" s="47"/>
      <c r="AE403" s="47"/>
    </row>
    <row r="404" spans="2:31" x14ac:dyDescent="0.2">
      <c r="B404" s="47"/>
      <c r="C404" s="47"/>
      <c r="D404" s="47"/>
      <c r="E404" s="47"/>
      <c r="F404" s="47"/>
      <c r="G404" s="47"/>
      <c r="H404" s="47"/>
      <c r="I404" s="47"/>
      <c r="J404" s="47"/>
      <c r="K404" s="47"/>
      <c r="L404" s="47"/>
      <c r="M404" s="47"/>
      <c r="N404" s="47"/>
      <c r="O404" s="47"/>
      <c r="P404" s="47"/>
      <c r="Q404" s="47"/>
      <c r="R404" s="47"/>
      <c r="S404" s="47"/>
      <c r="T404" s="47"/>
      <c r="U404" s="47"/>
      <c r="V404" s="47"/>
      <c r="W404" s="47"/>
      <c r="X404" s="47"/>
      <c r="Y404" s="47"/>
      <c r="Z404" s="47"/>
      <c r="AA404" s="47"/>
      <c r="AB404" s="47"/>
      <c r="AC404" s="47"/>
      <c r="AD404" s="47"/>
      <c r="AE404" s="47"/>
    </row>
    <row r="405" spans="2:31" x14ac:dyDescent="0.2">
      <c r="B405" s="47"/>
      <c r="C405" s="47"/>
      <c r="D405" s="47"/>
      <c r="E405" s="47"/>
      <c r="F405" s="47"/>
      <c r="G405" s="47"/>
      <c r="H405" s="47"/>
      <c r="I405" s="47"/>
      <c r="J405" s="47"/>
      <c r="K405" s="47"/>
      <c r="L405" s="47"/>
      <c r="M405" s="47"/>
      <c r="N405" s="47"/>
      <c r="O405" s="47"/>
      <c r="P405" s="47"/>
      <c r="Q405" s="47"/>
      <c r="R405" s="47"/>
      <c r="S405" s="47"/>
      <c r="T405" s="47"/>
      <c r="U405" s="47"/>
      <c r="V405" s="47"/>
      <c r="W405" s="47"/>
      <c r="X405" s="47"/>
      <c r="Y405" s="47"/>
      <c r="Z405" s="47"/>
      <c r="AA405" s="47"/>
      <c r="AB405" s="47"/>
      <c r="AC405" s="47"/>
      <c r="AD405" s="47"/>
      <c r="AE405" s="47"/>
    </row>
    <row r="406" spans="2:31" x14ac:dyDescent="0.2">
      <c r="B406" s="47"/>
      <c r="C406" s="47"/>
      <c r="D406" s="47"/>
      <c r="E406" s="47"/>
      <c r="F406" s="47"/>
      <c r="G406" s="47"/>
      <c r="H406" s="47"/>
      <c r="I406" s="47"/>
      <c r="J406" s="47"/>
      <c r="K406" s="47"/>
      <c r="L406" s="47"/>
      <c r="M406" s="47"/>
      <c r="N406" s="47"/>
      <c r="O406" s="47"/>
      <c r="P406" s="47"/>
      <c r="Q406" s="47"/>
      <c r="R406" s="47"/>
      <c r="S406" s="47"/>
      <c r="T406" s="47"/>
      <c r="U406" s="47"/>
      <c r="V406" s="47"/>
      <c r="W406" s="47"/>
      <c r="X406" s="47"/>
      <c r="Y406" s="47"/>
      <c r="Z406" s="47"/>
      <c r="AA406" s="47"/>
      <c r="AB406" s="47"/>
      <c r="AC406" s="47"/>
      <c r="AD406" s="47"/>
      <c r="AE406" s="47"/>
    </row>
    <row r="407" spans="2:31" x14ac:dyDescent="0.2">
      <c r="B407" s="47"/>
      <c r="C407" s="47"/>
      <c r="D407" s="47"/>
      <c r="E407" s="47"/>
      <c r="F407" s="47"/>
      <c r="G407" s="47"/>
      <c r="H407" s="47"/>
      <c r="I407" s="47"/>
      <c r="J407" s="47"/>
      <c r="K407" s="47"/>
      <c r="L407" s="47"/>
      <c r="M407" s="47"/>
      <c r="N407" s="47"/>
      <c r="O407" s="47"/>
      <c r="P407" s="47"/>
      <c r="Q407" s="47"/>
      <c r="R407" s="47"/>
      <c r="S407" s="47"/>
      <c r="T407" s="47"/>
      <c r="U407" s="47"/>
      <c r="V407" s="47"/>
      <c r="W407" s="47"/>
      <c r="X407" s="47"/>
      <c r="Y407" s="47"/>
      <c r="Z407" s="47"/>
      <c r="AA407" s="47"/>
      <c r="AB407" s="47"/>
      <c r="AC407" s="47"/>
      <c r="AD407" s="47"/>
      <c r="AE407" s="47"/>
    </row>
    <row r="408" spans="2:31" x14ac:dyDescent="0.2">
      <c r="B408" s="47"/>
      <c r="C408" s="47"/>
      <c r="D408" s="47"/>
      <c r="E408" s="47"/>
      <c r="F408" s="47"/>
      <c r="G408" s="47"/>
      <c r="H408" s="47"/>
      <c r="I408" s="47"/>
      <c r="J408" s="47"/>
      <c r="K408" s="47"/>
      <c r="L408" s="47"/>
      <c r="M408" s="47"/>
      <c r="N408" s="47"/>
      <c r="O408" s="47"/>
      <c r="P408" s="47"/>
      <c r="Q408" s="47"/>
      <c r="R408" s="47"/>
      <c r="S408" s="47"/>
      <c r="T408" s="47"/>
      <c r="U408" s="47"/>
      <c r="V408" s="47"/>
      <c r="W408" s="47"/>
      <c r="X408" s="47"/>
      <c r="Y408" s="47"/>
      <c r="Z408" s="47"/>
      <c r="AA408" s="47"/>
      <c r="AB408" s="47"/>
      <c r="AC408" s="47"/>
      <c r="AD408" s="47"/>
      <c r="AE408" s="47"/>
    </row>
    <row r="409" spans="2:31" x14ac:dyDescent="0.2">
      <c r="B409" s="47"/>
      <c r="C409" s="47"/>
      <c r="D409" s="47"/>
      <c r="E409" s="47"/>
      <c r="F409" s="47"/>
      <c r="G409" s="47"/>
      <c r="H409" s="47"/>
      <c r="I409" s="47"/>
      <c r="J409" s="47"/>
      <c r="K409" s="47"/>
      <c r="L409" s="47"/>
      <c r="M409" s="47"/>
      <c r="N409" s="47"/>
      <c r="O409" s="47"/>
      <c r="P409" s="47"/>
      <c r="Q409" s="47"/>
      <c r="R409" s="47"/>
      <c r="S409" s="47"/>
      <c r="T409" s="47"/>
      <c r="U409" s="47"/>
      <c r="V409" s="47"/>
      <c r="W409" s="47"/>
      <c r="X409" s="47"/>
      <c r="Y409" s="47"/>
      <c r="Z409" s="47"/>
      <c r="AA409" s="47"/>
      <c r="AB409" s="47"/>
      <c r="AC409" s="47"/>
      <c r="AD409" s="47"/>
      <c r="AE409" s="47"/>
    </row>
    <row r="410" spans="2:31" x14ac:dyDescent="0.2">
      <c r="B410" s="47"/>
      <c r="C410" s="47"/>
      <c r="D410" s="47"/>
      <c r="E410" s="47"/>
      <c r="F410" s="47"/>
      <c r="G410" s="47"/>
      <c r="H410" s="47"/>
      <c r="I410" s="47"/>
      <c r="J410" s="47"/>
      <c r="K410" s="47"/>
      <c r="L410" s="47"/>
      <c r="M410" s="47"/>
      <c r="N410" s="47"/>
      <c r="O410" s="47"/>
      <c r="P410" s="47"/>
      <c r="Q410" s="47"/>
      <c r="R410" s="47"/>
      <c r="S410" s="47"/>
      <c r="T410" s="47"/>
      <c r="U410" s="47"/>
      <c r="V410" s="47"/>
      <c r="W410" s="47"/>
      <c r="X410" s="47"/>
      <c r="Y410" s="47"/>
      <c r="Z410" s="47"/>
      <c r="AA410" s="47"/>
      <c r="AB410" s="47"/>
      <c r="AC410" s="47"/>
      <c r="AD410" s="47"/>
      <c r="AE410" s="47"/>
    </row>
    <row r="411" spans="2:31" x14ac:dyDescent="0.2">
      <c r="B411" s="47"/>
      <c r="C411" s="47"/>
      <c r="D411" s="47"/>
      <c r="E411" s="47"/>
      <c r="F411" s="47"/>
      <c r="G411" s="47"/>
      <c r="H411" s="47"/>
      <c r="I411" s="47"/>
      <c r="J411" s="47"/>
      <c r="K411" s="47"/>
      <c r="L411" s="47"/>
      <c r="M411" s="47"/>
      <c r="N411" s="47"/>
      <c r="O411" s="47"/>
      <c r="P411" s="47"/>
      <c r="Q411" s="47"/>
      <c r="R411" s="47"/>
      <c r="S411" s="47"/>
      <c r="T411" s="47"/>
      <c r="U411" s="47"/>
      <c r="V411" s="47"/>
      <c r="W411" s="47"/>
      <c r="X411" s="47"/>
      <c r="Y411" s="47"/>
      <c r="Z411" s="47"/>
      <c r="AA411" s="47"/>
      <c r="AB411" s="47"/>
      <c r="AC411" s="47"/>
      <c r="AD411" s="47"/>
      <c r="AE411" s="47"/>
    </row>
    <row r="412" spans="2:31" x14ac:dyDescent="0.2">
      <c r="B412" s="47"/>
      <c r="C412" s="47"/>
      <c r="D412" s="47"/>
      <c r="E412" s="47"/>
      <c r="F412" s="47"/>
      <c r="G412" s="47"/>
      <c r="H412" s="47"/>
      <c r="I412" s="47"/>
      <c r="J412" s="47"/>
      <c r="K412" s="47"/>
      <c r="L412" s="47"/>
      <c r="M412" s="47"/>
      <c r="N412" s="47"/>
      <c r="O412" s="47"/>
      <c r="P412" s="47"/>
      <c r="Q412" s="47"/>
      <c r="R412" s="47"/>
      <c r="S412" s="47"/>
      <c r="T412" s="47"/>
      <c r="U412" s="47"/>
      <c r="V412" s="47"/>
      <c r="W412" s="47"/>
      <c r="X412" s="47"/>
      <c r="Y412" s="47"/>
      <c r="Z412" s="47"/>
      <c r="AA412" s="47"/>
      <c r="AB412" s="47"/>
      <c r="AC412" s="47"/>
      <c r="AD412" s="47"/>
      <c r="AE412" s="47"/>
    </row>
    <row r="413" spans="2:31" x14ac:dyDescent="0.2">
      <c r="B413" s="47"/>
      <c r="C413" s="47"/>
      <c r="D413" s="47"/>
      <c r="E413" s="47"/>
      <c r="F413" s="47"/>
      <c r="G413" s="47"/>
      <c r="H413" s="47"/>
      <c r="I413" s="47"/>
      <c r="J413" s="47"/>
      <c r="K413" s="47"/>
      <c r="L413" s="47"/>
      <c r="M413" s="47"/>
      <c r="N413" s="47"/>
      <c r="O413" s="47"/>
      <c r="P413" s="47"/>
      <c r="Q413" s="47"/>
      <c r="R413" s="47"/>
      <c r="S413" s="47"/>
      <c r="T413" s="47"/>
      <c r="U413" s="47"/>
      <c r="V413" s="47"/>
      <c r="W413" s="47"/>
      <c r="X413" s="47"/>
      <c r="Y413" s="47"/>
      <c r="Z413" s="47"/>
      <c r="AA413" s="47"/>
      <c r="AB413" s="47"/>
      <c r="AC413" s="47"/>
      <c r="AD413" s="47"/>
      <c r="AE413" s="47"/>
    </row>
    <row r="414" spans="2:31" x14ac:dyDescent="0.2">
      <c r="B414" s="47"/>
      <c r="C414" s="47"/>
      <c r="D414" s="47"/>
      <c r="E414" s="47"/>
      <c r="F414" s="47"/>
      <c r="G414" s="47"/>
      <c r="H414" s="47"/>
      <c r="I414" s="47"/>
      <c r="J414" s="47"/>
      <c r="K414" s="47"/>
      <c r="L414" s="47"/>
      <c r="M414" s="47"/>
      <c r="N414" s="47"/>
      <c r="O414" s="47"/>
      <c r="P414" s="47"/>
      <c r="Q414" s="47"/>
      <c r="R414" s="47"/>
      <c r="S414" s="47"/>
      <c r="T414" s="47"/>
      <c r="U414" s="47"/>
      <c r="V414" s="47"/>
      <c r="W414" s="47"/>
      <c r="X414" s="47"/>
      <c r="Y414" s="47"/>
      <c r="Z414" s="47"/>
      <c r="AA414" s="47"/>
      <c r="AB414" s="47"/>
      <c r="AC414" s="47"/>
      <c r="AD414" s="47"/>
      <c r="AE414" s="47"/>
    </row>
    <row r="415" spans="2:31" x14ac:dyDescent="0.2">
      <c r="B415" s="47"/>
      <c r="C415" s="47"/>
      <c r="D415" s="47"/>
      <c r="E415" s="47"/>
      <c r="F415" s="47"/>
      <c r="G415" s="47"/>
      <c r="H415" s="47"/>
      <c r="I415" s="47"/>
      <c r="J415" s="47"/>
      <c r="K415" s="47"/>
      <c r="L415" s="47"/>
      <c r="M415" s="47"/>
      <c r="N415" s="47"/>
      <c r="O415" s="47"/>
      <c r="P415" s="47"/>
      <c r="Q415" s="47"/>
      <c r="R415" s="47"/>
      <c r="S415" s="47"/>
      <c r="T415" s="47"/>
      <c r="U415" s="47"/>
      <c r="V415" s="47"/>
      <c r="W415" s="47"/>
      <c r="X415" s="47"/>
      <c r="Y415" s="47"/>
      <c r="Z415" s="47"/>
      <c r="AA415" s="47"/>
      <c r="AB415" s="47"/>
      <c r="AC415" s="47"/>
      <c r="AD415" s="47"/>
      <c r="AE415" s="47"/>
    </row>
    <row r="416" spans="2:31" x14ac:dyDescent="0.2">
      <c r="B416" s="47"/>
      <c r="C416" s="47"/>
      <c r="D416" s="47"/>
      <c r="E416" s="47"/>
      <c r="F416" s="47"/>
      <c r="G416" s="47"/>
      <c r="H416" s="47"/>
      <c r="I416" s="47"/>
      <c r="J416" s="47"/>
      <c r="K416" s="47"/>
      <c r="L416" s="47"/>
      <c r="M416" s="47"/>
      <c r="N416" s="47"/>
      <c r="O416" s="47"/>
      <c r="P416" s="47"/>
      <c r="Q416" s="47"/>
      <c r="R416" s="47"/>
      <c r="S416" s="47"/>
      <c r="T416" s="47"/>
      <c r="U416" s="47"/>
      <c r="V416" s="47"/>
      <c r="W416" s="47"/>
      <c r="X416" s="47"/>
      <c r="Y416" s="47"/>
      <c r="Z416" s="47"/>
      <c r="AA416" s="47"/>
      <c r="AB416" s="47"/>
      <c r="AC416" s="47"/>
      <c r="AD416" s="47"/>
      <c r="AE416" s="47"/>
    </row>
    <row r="417" spans="2:31" x14ac:dyDescent="0.2">
      <c r="B417" s="47"/>
      <c r="C417" s="47"/>
      <c r="D417" s="47"/>
      <c r="E417" s="47"/>
      <c r="F417" s="47"/>
      <c r="G417" s="47"/>
      <c r="H417" s="47"/>
      <c r="I417" s="47"/>
      <c r="J417" s="47"/>
      <c r="K417" s="47"/>
      <c r="L417" s="47"/>
      <c r="M417" s="47"/>
      <c r="N417" s="47"/>
      <c r="O417" s="47"/>
      <c r="P417" s="47"/>
      <c r="Q417" s="47"/>
      <c r="R417" s="47"/>
      <c r="S417" s="47"/>
      <c r="T417" s="47"/>
      <c r="U417" s="47"/>
      <c r="V417" s="47"/>
      <c r="W417" s="47"/>
      <c r="X417" s="47"/>
      <c r="Y417" s="47"/>
      <c r="Z417" s="47"/>
      <c r="AA417" s="47"/>
      <c r="AB417" s="47"/>
      <c r="AC417" s="47"/>
      <c r="AD417" s="47"/>
      <c r="AE417" s="47"/>
    </row>
    <row r="418" spans="2:31" x14ac:dyDescent="0.2">
      <c r="B418" s="47"/>
      <c r="C418" s="47"/>
      <c r="D418" s="47"/>
      <c r="E418" s="47"/>
      <c r="F418" s="47"/>
      <c r="G418" s="47"/>
      <c r="H418" s="47"/>
      <c r="I418" s="47"/>
      <c r="J418" s="47"/>
      <c r="K418" s="47"/>
      <c r="L418" s="47"/>
      <c r="M418" s="47"/>
      <c r="N418" s="47"/>
      <c r="O418" s="47"/>
      <c r="P418" s="47"/>
      <c r="Q418" s="47"/>
      <c r="R418" s="47"/>
      <c r="S418" s="47"/>
      <c r="T418" s="47"/>
      <c r="U418" s="47"/>
      <c r="V418" s="47"/>
      <c r="W418" s="47"/>
      <c r="X418" s="47"/>
      <c r="Y418" s="47"/>
      <c r="Z418" s="47"/>
      <c r="AA418" s="47"/>
      <c r="AB418" s="47"/>
      <c r="AC418" s="47"/>
      <c r="AD418" s="47"/>
      <c r="AE418" s="47"/>
    </row>
    <row r="419" spans="2:31" x14ac:dyDescent="0.2">
      <c r="B419" s="47"/>
      <c r="C419" s="47"/>
      <c r="D419" s="47"/>
      <c r="E419" s="47"/>
      <c r="F419" s="47"/>
      <c r="G419" s="47"/>
      <c r="H419" s="47"/>
      <c r="I419" s="47"/>
      <c r="J419" s="47"/>
      <c r="K419" s="47"/>
      <c r="L419" s="47"/>
      <c r="M419" s="47"/>
      <c r="N419" s="47"/>
      <c r="O419" s="47"/>
      <c r="P419" s="47"/>
      <c r="Q419" s="47"/>
      <c r="R419" s="47"/>
      <c r="S419" s="47"/>
      <c r="T419" s="47"/>
      <c r="U419" s="47"/>
      <c r="V419" s="47"/>
      <c r="W419" s="47"/>
      <c r="X419" s="47"/>
      <c r="Y419" s="47"/>
      <c r="Z419" s="47"/>
      <c r="AA419" s="47"/>
      <c r="AB419" s="47"/>
      <c r="AC419" s="47"/>
      <c r="AD419" s="47"/>
      <c r="AE419" s="47"/>
    </row>
    <row r="420" spans="2:31" x14ac:dyDescent="0.2">
      <c r="B420" s="47"/>
      <c r="C420" s="47"/>
      <c r="D420" s="47"/>
      <c r="E420" s="47"/>
      <c r="F420" s="47"/>
      <c r="G420" s="47"/>
      <c r="H420" s="47"/>
      <c r="I420" s="47"/>
      <c r="J420" s="47"/>
      <c r="K420" s="47"/>
      <c r="L420" s="47"/>
      <c r="M420" s="47"/>
      <c r="N420" s="47"/>
      <c r="O420" s="47"/>
      <c r="P420" s="47"/>
      <c r="Q420" s="47"/>
      <c r="R420" s="47"/>
      <c r="S420" s="47"/>
      <c r="T420" s="47"/>
      <c r="U420" s="47"/>
      <c r="V420" s="47"/>
      <c r="W420" s="47"/>
      <c r="X420" s="47"/>
      <c r="Y420" s="47"/>
      <c r="Z420" s="47"/>
      <c r="AA420" s="47"/>
      <c r="AB420" s="47"/>
      <c r="AC420" s="47"/>
      <c r="AD420" s="47"/>
      <c r="AE420" s="47"/>
    </row>
    <row r="421" spans="2:31" x14ac:dyDescent="0.2">
      <c r="B421" s="47"/>
      <c r="C421" s="47"/>
      <c r="D421" s="47"/>
      <c r="E421" s="47"/>
      <c r="F421" s="47"/>
      <c r="G421" s="47"/>
      <c r="H421" s="47"/>
      <c r="I421" s="47"/>
      <c r="J421" s="47"/>
      <c r="K421" s="47"/>
      <c r="L421" s="47"/>
      <c r="M421" s="47"/>
      <c r="N421" s="47"/>
      <c r="O421" s="47"/>
      <c r="P421" s="47"/>
      <c r="Q421" s="47"/>
      <c r="R421" s="47"/>
      <c r="S421" s="47"/>
      <c r="T421" s="47"/>
      <c r="U421" s="47"/>
      <c r="V421" s="47"/>
      <c r="W421" s="47"/>
      <c r="X421" s="47"/>
      <c r="Y421" s="47"/>
      <c r="Z421" s="47"/>
      <c r="AA421" s="47"/>
      <c r="AB421" s="47"/>
      <c r="AC421" s="47"/>
      <c r="AD421" s="47"/>
      <c r="AE421" s="47"/>
    </row>
    <row r="422" spans="2:31" x14ac:dyDescent="0.2">
      <c r="B422" s="47"/>
      <c r="C422" s="47"/>
      <c r="D422" s="47"/>
      <c r="E422" s="47"/>
      <c r="F422" s="47"/>
      <c r="G422" s="47"/>
      <c r="H422" s="47"/>
      <c r="I422" s="47"/>
      <c r="J422" s="47"/>
      <c r="K422" s="47"/>
      <c r="L422" s="47"/>
      <c r="M422" s="47"/>
      <c r="N422" s="47"/>
      <c r="O422" s="47"/>
      <c r="P422" s="47"/>
      <c r="Q422" s="47"/>
      <c r="R422" s="47"/>
      <c r="S422" s="47"/>
      <c r="T422" s="47"/>
      <c r="U422" s="47"/>
      <c r="V422" s="47"/>
      <c r="W422" s="47"/>
      <c r="X422" s="47"/>
      <c r="Y422" s="47"/>
      <c r="Z422" s="47"/>
      <c r="AA422" s="47"/>
      <c r="AB422" s="47"/>
      <c r="AC422" s="47"/>
      <c r="AD422" s="47"/>
      <c r="AE422" s="47"/>
    </row>
    <row r="423" spans="2:31" x14ac:dyDescent="0.2">
      <c r="B423" s="47"/>
      <c r="C423" s="47"/>
      <c r="D423" s="47"/>
      <c r="E423" s="47"/>
      <c r="F423" s="47"/>
      <c r="G423" s="47"/>
      <c r="H423" s="47"/>
      <c r="I423" s="47"/>
      <c r="J423" s="47"/>
      <c r="K423" s="47"/>
      <c r="L423" s="47"/>
      <c r="M423" s="47"/>
      <c r="N423" s="47"/>
      <c r="O423" s="47"/>
      <c r="P423" s="47"/>
      <c r="Q423" s="47"/>
      <c r="R423" s="47"/>
      <c r="S423" s="47"/>
      <c r="T423" s="47"/>
      <c r="U423" s="47"/>
      <c r="V423" s="47"/>
      <c r="W423" s="47"/>
      <c r="X423" s="47"/>
      <c r="Y423" s="47"/>
      <c r="Z423" s="47"/>
      <c r="AA423" s="47"/>
      <c r="AB423" s="47"/>
      <c r="AC423" s="47"/>
      <c r="AD423" s="47"/>
      <c r="AE423" s="47"/>
    </row>
    <row r="424" spans="2:31" x14ac:dyDescent="0.2">
      <c r="B424" s="47"/>
      <c r="C424" s="47"/>
      <c r="D424" s="47"/>
      <c r="E424" s="47"/>
      <c r="F424" s="47"/>
      <c r="G424" s="47"/>
      <c r="H424" s="47"/>
      <c r="I424" s="47"/>
      <c r="J424" s="47"/>
      <c r="K424" s="47"/>
      <c r="L424" s="47"/>
      <c r="M424" s="47"/>
      <c r="N424" s="47"/>
      <c r="O424" s="47"/>
      <c r="P424" s="47"/>
      <c r="Q424" s="47"/>
      <c r="R424" s="47"/>
      <c r="S424" s="47"/>
      <c r="T424" s="47"/>
      <c r="U424" s="47"/>
      <c r="V424" s="47"/>
      <c r="W424" s="47"/>
      <c r="X424" s="47"/>
      <c r="Y424" s="47"/>
      <c r="Z424" s="47"/>
      <c r="AA424" s="47"/>
      <c r="AB424" s="47"/>
      <c r="AC424" s="47"/>
      <c r="AD424" s="47"/>
      <c r="AE424" s="47"/>
    </row>
    <row r="425" spans="2:31" x14ac:dyDescent="0.2">
      <c r="B425" s="47"/>
      <c r="C425" s="47"/>
      <c r="D425" s="47"/>
      <c r="E425" s="47"/>
      <c r="F425" s="47"/>
      <c r="G425" s="47"/>
      <c r="H425" s="47"/>
      <c r="I425" s="47"/>
      <c r="J425" s="47"/>
      <c r="K425" s="47"/>
      <c r="L425" s="47"/>
      <c r="M425" s="47"/>
      <c r="N425" s="47"/>
      <c r="O425" s="47"/>
      <c r="P425" s="47"/>
      <c r="Q425" s="47"/>
      <c r="R425" s="47"/>
      <c r="S425" s="47"/>
      <c r="T425" s="47"/>
      <c r="U425" s="47"/>
      <c r="V425" s="47"/>
      <c r="W425" s="47"/>
      <c r="X425" s="47"/>
      <c r="Y425" s="47"/>
      <c r="Z425" s="47"/>
      <c r="AA425" s="47"/>
      <c r="AB425" s="47"/>
      <c r="AC425" s="47"/>
      <c r="AD425" s="47"/>
      <c r="AE425" s="47"/>
    </row>
    <row r="426" spans="2:31" x14ac:dyDescent="0.2">
      <c r="B426" s="47"/>
      <c r="C426" s="47"/>
      <c r="D426" s="47"/>
      <c r="E426" s="47"/>
      <c r="F426" s="47"/>
      <c r="G426" s="47"/>
      <c r="H426" s="47"/>
      <c r="I426" s="47"/>
      <c r="J426" s="47"/>
      <c r="K426" s="47"/>
      <c r="L426" s="47"/>
      <c r="M426" s="47"/>
      <c r="N426" s="47"/>
      <c r="O426" s="47"/>
      <c r="P426" s="47"/>
      <c r="Q426" s="47"/>
      <c r="R426" s="47"/>
      <c r="S426" s="47"/>
      <c r="T426" s="47"/>
      <c r="U426" s="47"/>
      <c r="V426" s="47"/>
      <c r="W426" s="47"/>
      <c r="X426" s="47"/>
      <c r="Y426" s="47"/>
      <c r="Z426" s="47"/>
      <c r="AA426" s="47"/>
      <c r="AB426" s="47"/>
      <c r="AC426" s="47"/>
      <c r="AD426" s="47"/>
      <c r="AE426" s="47"/>
    </row>
    <row r="427" spans="2:31" x14ac:dyDescent="0.2">
      <c r="B427" s="47"/>
      <c r="C427" s="47"/>
      <c r="D427" s="47"/>
      <c r="E427" s="47"/>
      <c r="F427" s="47"/>
      <c r="G427" s="47"/>
      <c r="H427" s="47"/>
      <c r="I427" s="47"/>
      <c r="J427" s="47"/>
      <c r="K427" s="47"/>
      <c r="L427" s="47"/>
      <c r="M427" s="47"/>
      <c r="N427" s="47"/>
      <c r="O427" s="47"/>
      <c r="P427" s="47"/>
      <c r="Q427" s="47"/>
      <c r="R427" s="47"/>
      <c r="S427" s="47"/>
      <c r="T427" s="47"/>
      <c r="U427" s="47"/>
      <c r="V427" s="47"/>
      <c r="W427" s="47"/>
      <c r="X427" s="47"/>
      <c r="Y427" s="47"/>
      <c r="Z427" s="47"/>
      <c r="AA427" s="47"/>
      <c r="AB427" s="47"/>
      <c r="AC427" s="47"/>
      <c r="AD427" s="47"/>
      <c r="AE427" s="47"/>
    </row>
    <row r="428" spans="2:31" x14ac:dyDescent="0.2">
      <c r="B428" s="47"/>
      <c r="C428" s="47"/>
      <c r="D428" s="47"/>
      <c r="E428" s="47"/>
      <c r="F428" s="47"/>
      <c r="G428" s="47"/>
      <c r="H428" s="47"/>
      <c r="I428" s="47"/>
      <c r="J428" s="47"/>
      <c r="K428" s="47"/>
      <c r="L428" s="47"/>
      <c r="M428" s="47"/>
      <c r="N428" s="47"/>
      <c r="O428" s="47"/>
      <c r="P428" s="47"/>
      <c r="Q428" s="47"/>
      <c r="R428" s="47"/>
      <c r="S428" s="47"/>
      <c r="T428" s="47"/>
      <c r="U428" s="47"/>
      <c r="V428" s="47"/>
      <c r="W428" s="47"/>
      <c r="X428" s="47"/>
      <c r="Y428" s="47"/>
      <c r="Z428" s="47"/>
      <c r="AA428" s="47"/>
      <c r="AB428" s="47"/>
      <c r="AC428" s="47"/>
      <c r="AD428" s="47"/>
      <c r="AE428" s="47"/>
    </row>
    <row r="429" spans="2:31" x14ac:dyDescent="0.2">
      <c r="B429" s="47"/>
      <c r="C429" s="47"/>
      <c r="D429" s="47"/>
      <c r="E429" s="47"/>
      <c r="F429" s="47"/>
      <c r="G429" s="47"/>
      <c r="H429" s="47"/>
      <c r="I429" s="47"/>
      <c r="J429" s="47"/>
      <c r="K429" s="47"/>
      <c r="L429" s="47"/>
      <c r="M429" s="47"/>
      <c r="N429" s="47"/>
      <c r="O429" s="47"/>
      <c r="P429" s="47"/>
      <c r="Q429" s="47"/>
      <c r="R429" s="47"/>
      <c r="S429" s="47"/>
      <c r="T429" s="47"/>
      <c r="U429" s="47"/>
      <c r="V429" s="47"/>
      <c r="W429" s="47"/>
      <c r="X429" s="47"/>
      <c r="Y429" s="47"/>
      <c r="Z429" s="47"/>
      <c r="AA429" s="47"/>
      <c r="AB429" s="47"/>
      <c r="AC429" s="47"/>
      <c r="AD429" s="47"/>
      <c r="AE429" s="47"/>
    </row>
    <row r="430" spans="2:31" x14ac:dyDescent="0.2">
      <c r="B430" s="47"/>
      <c r="C430" s="47"/>
      <c r="D430" s="47"/>
      <c r="E430" s="47"/>
      <c r="F430" s="47"/>
      <c r="G430" s="47"/>
      <c r="H430" s="47"/>
      <c r="I430" s="47"/>
      <c r="J430" s="47"/>
      <c r="K430" s="47"/>
      <c r="L430" s="47"/>
      <c r="M430" s="47"/>
      <c r="N430" s="47"/>
      <c r="O430" s="47"/>
      <c r="P430" s="47"/>
      <c r="Q430" s="47"/>
      <c r="R430" s="47"/>
      <c r="S430" s="47"/>
      <c r="T430" s="47"/>
      <c r="U430" s="47"/>
      <c r="V430" s="47"/>
      <c r="W430" s="47"/>
      <c r="X430" s="47"/>
      <c r="Y430" s="47"/>
      <c r="Z430" s="47"/>
      <c r="AA430" s="47"/>
      <c r="AB430" s="47"/>
      <c r="AC430" s="47"/>
      <c r="AD430" s="47"/>
      <c r="AE430" s="47"/>
    </row>
    <row r="431" spans="2:31" x14ac:dyDescent="0.2">
      <c r="B431" s="47"/>
      <c r="C431" s="47"/>
      <c r="D431" s="47"/>
      <c r="E431" s="47"/>
      <c r="F431" s="47"/>
      <c r="G431" s="47"/>
      <c r="H431" s="47"/>
      <c r="I431" s="47"/>
      <c r="J431" s="47"/>
      <c r="K431" s="47"/>
      <c r="L431" s="47"/>
      <c r="M431" s="47"/>
      <c r="N431" s="47"/>
      <c r="O431" s="47"/>
      <c r="P431" s="47"/>
      <c r="Q431" s="47"/>
      <c r="R431" s="47"/>
      <c r="S431" s="47"/>
      <c r="T431" s="47"/>
      <c r="U431" s="47"/>
      <c r="V431" s="47"/>
      <c r="W431" s="47"/>
      <c r="X431" s="47"/>
      <c r="Y431" s="47"/>
      <c r="Z431" s="47"/>
      <c r="AA431" s="47"/>
      <c r="AB431" s="47"/>
      <c r="AC431" s="47"/>
      <c r="AD431" s="47"/>
      <c r="AE431" s="47"/>
    </row>
    <row r="432" spans="2:31" x14ac:dyDescent="0.2">
      <c r="B432" s="47"/>
      <c r="C432" s="47"/>
      <c r="D432" s="47"/>
      <c r="E432" s="47"/>
      <c r="F432" s="47"/>
      <c r="G432" s="47"/>
      <c r="H432" s="47"/>
      <c r="I432" s="47"/>
      <c r="J432" s="47"/>
      <c r="K432" s="47"/>
      <c r="L432" s="47"/>
      <c r="M432" s="47"/>
      <c r="N432" s="47"/>
      <c r="O432" s="47"/>
      <c r="P432" s="47"/>
      <c r="Q432" s="47"/>
      <c r="R432" s="47"/>
      <c r="S432" s="47"/>
      <c r="T432" s="47"/>
      <c r="U432" s="47"/>
      <c r="V432" s="47"/>
      <c r="W432" s="47"/>
      <c r="X432" s="47"/>
      <c r="Y432" s="47"/>
      <c r="Z432" s="47"/>
      <c r="AA432" s="47"/>
      <c r="AB432" s="47"/>
      <c r="AC432" s="47"/>
      <c r="AD432" s="47"/>
      <c r="AE432" s="47"/>
    </row>
    <row r="433" spans="2:31" x14ac:dyDescent="0.2">
      <c r="B433" s="47"/>
      <c r="C433" s="47"/>
      <c r="D433" s="47"/>
      <c r="E433" s="47"/>
      <c r="F433" s="47"/>
      <c r="G433" s="47"/>
      <c r="H433" s="47"/>
      <c r="I433" s="47"/>
      <c r="J433" s="47"/>
      <c r="K433" s="47"/>
      <c r="L433" s="47"/>
      <c r="M433" s="47"/>
      <c r="N433" s="47"/>
      <c r="O433" s="47"/>
      <c r="P433" s="47"/>
      <c r="Q433" s="47"/>
      <c r="R433" s="47"/>
      <c r="S433" s="47"/>
      <c r="T433" s="47"/>
      <c r="U433" s="47"/>
      <c r="V433" s="47"/>
      <c r="W433" s="47"/>
      <c r="X433" s="47"/>
      <c r="Y433" s="47"/>
      <c r="Z433" s="47"/>
      <c r="AA433" s="47"/>
      <c r="AB433" s="47"/>
      <c r="AC433" s="47"/>
      <c r="AD433" s="47"/>
      <c r="AE433" s="47"/>
    </row>
    <row r="434" spans="2:31" x14ac:dyDescent="0.2">
      <c r="B434" s="47"/>
      <c r="C434" s="47"/>
      <c r="D434" s="47"/>
      <c r="E434" s="47"/>
      <c r="F434" s="47"/>
      <c r="G434" s="47"/>
      <c r="H434" s="47"/>
      <c r="I434" s="47"/>
      <c r="J434" s="47"/>
      <c r="K434" s="47"/>
      <c r="L434" s="47"/>
      <c r="M434" s="47"/>
      <c r="N434" s="47"/>
      <c r="O434" s="47"/>
      <c r="P434" s="47"/>
      <c r="Q434" s="47"/>
      <c r="R434" s="47"/>
      <c r="S434" s="47"/>
      <c r="T434" s="47"/>
      <c r="U434" s="47"/>
      <c r="V434" s="47"/>
      <c r="W434" s="47"/>
      <c r="X434" s="47"/>
      <c r="Y434" s="47"/>
      <c r="Z434" s="47"/>
      <c r="AA434" s="47"/>
      <c r="AB434" s="47"/>
      <c r="AC434" s="47"/>
      <c r="AD434" s="47"/>
      <c r="AE434" s="47"/>
    </row>
    <row r="435" spans="2:31" x14ac:dyDescent="0.2">
      <c r="B435" s="47"/>
      <c r="C435" s="47"/>
      <c r="D435" s="47"/>
      <c r="E435" s="47"/>
      <c r="F435" s="47"/>
      <c r="G435" s="47"/>
      <c r="H435" s="47"/>
      <c r="I435" s="47"/>
      <c r="J435" s="47"/>
      <c r="K435" s="47"/>
      <c r="L435" s="47"/>
      <c r="M435" s="47"/>
      <c r="N435" s="47"/>
      <c r="O435" s="47"/>
      <c r="P435" s="47"/>
      <c r="Q435" s="47"/>
      <c r="R435" s="47"/>
      <c r="S435" s="47"/>
      <c r="T435" s="47"/>
      <c r="U435" s="47"/>
      <c r="V435" s="47"/>
      <c r="W435" s="47"/>
      <c r="X435" s="47"/>
      <c r="Y435" s="47"/>
      <c r="Z435" s="47"/>
      <c r="AA435" s="47"/>
      <c r="AB435" s="47"/>
      <c r="AC435" s="47"/>
      <c r="AD435" s="47"/>
      <c r="AE435" s="47"/>
    </row>
    <row r="436" spans="2:31" x14ac:dyDescent="0.2">
      <c r="B436" s="47"/>
      <c r="C436" s="47"/>
      <c r="D436" s="47"/>
      <c r="E436" s="47"/>
      <c r="F436" s="47"/>
      <c r="G436" s="47"/>
      <c r="H436" s="47"/>
      <c r="I436" s="47"/>
      <c r="J436" s="47"/>
      <c r="K436" s="47"/>
      <c r="L436" s="47"/>
      <c r="M436" s="47"/>
      <c r="N436" s="47"/>
      <c r="O436" s="47"/>
      <c r="P436" s="47"/>
      <c r="Q436" s="47"/>
      <c r="R436" s="47"/>
      <c r="S436" s="47"/>
      <c r="T436" s="47"/>
      <c r="U436" s="47"/>
      <c r="V436" s="47"/>
      <c r="W436" s="47"/>
      <c r="X436" s="47"/>
      <c r="Y436" s="47"/>
      <c r="Z436" s="47"/>
      <c r="AA436" s="47"/>
      <c r="AB436" s="47"/>
      <c r="AC436" s="47"/>
      <c r="AD436" s="47"/>
      <c r="AE436" s="47"/>
    </row>
    <row r="437" spans="2:31" x14ac:dyDescent="0.2">
      <c r="B437" s="47"/>
      <c r="C437" s="47"/>
      <c r="D437" s="47"/>
      <c r="E437" s="47"/>
      <c r="F437" s="47"/>
      <c r="G437" s="47"/>
      <c r="H437" s="47"/>
      <c r="I437" s="47"/>
      <c r="J437" s="47"/>
      <c r="K437" s="47"/>
      <c r="L437" s="47"/>
      <c r="M437" s="47"/>
      <c r="N437" s="47"/>
      <c r="O437" s="47"/>
      <c r="P437" s="47"/>
      <c r="Q437" s="47"/>
      <c r="R437" s="47"/>
      <c r="S437" s="47"/>
      <c r="T437" s="47"/>
      <c r="U437" s="47"/>
      <c r="V437" s="47"/>
      <c r="W437" s="47"/>
      <c r="X437" s="47"/>
      <c r="Y437" s="47"/>
      <c r="Z437" s="47"/>
      <c r="AA437" s="47"/>
      <c r="AB437" s="47"/>
      <c r="AC437" s="47"/>
      <c r="AD437" s="47"/>
      <c r="AE437" s="47"/>
    </row>
    <row r="438" spans="2:31" x14ac:dyDescent="0.2">
      <c r="B438" s="47"/>
      <c r="C438" s="47"/>
      <c r="D438" s="47"/>
      <c r="E438" s="47"/>
      <c r="F438" s="47"/>
      <c r="G438" s="47"/>
      <c r="H438" s="47"/>
      <c r="I438" s="47"/>
      <c r="J438" s="47"/>
      <c r="K438" s="47"/>
      <c r="L438" s="47"/>
      <c r="M438" s="47"/>
      <c r="N438" s="47"/>
      <c r="O438" s="47"/>
      <c r="P438" s="47"/>
      <c r="Q438" s="47"/>
      <c r="R438" s="47"/>
      <c r="S438" s="47"/>
      <c r="T438" s="47"/>
      <c r="U438" s="47"/>
      <c r="V438" s="47"/>
      <c r="W438" s="47"/>
      <c r="X438" s="47"/>
      <c r="Y438" s="47"/>
      <c r="Z438" s="47"/>
      <c r="AA438" s="47"/>
      <c r="AB438" s="47"/>
      <c r="AC438" s="47"/>
      <c r="AD438" s="47"/>
      <c r="AE438" s="47"/>
    </row>
    <row r="439" spans="2:31" x14ac:dyDescent="0.2">
      <c r="B439" s="47"/>
      <c r="C439" s="47"/>
      <c r="D439" s="47"/>
      <c r="E439" s="47"/>
      <c r="F439" s="47"/>
      <c r="G439" s="47"/>
      <c r="H439" s="47"/>
      <c r="I439" s="47"/>
      <c r="J439" s="47"/>
      <c r="K439" s="47"/>
      <c r="L439" s="47"/>
      <c r="M439" s="47"/>
      <c r="N439" s="47"/>
      <c r="O439" s="47"/>
      <c r="P439" s="47"/>
      <c r="Q439" s="47"/>
      <c r="R439" s="47"/>
      <c r="S439" s="47"/>
      <c r="T439" s="47"/>
      <c r="U439" s="47"/>
      <c r="V439" s="47"/>
      <c r="W439" s="47"/>
      <c r="X439" s="47"/>
      <c r="Y439" s="47"/>
      <c r="Z439" s="47"/>
      <c r="AA439" s="47"/>
      <c r="AB439" s="47"/>
      <c r="AC439" s="47"/>
      <c r="AD439" s="47"/>
      <c r="AE439" s="47"/>
    </row>
    <row r="440" spans="2:31" x14ac:dyDescent="0.2">
      <c r="B440" s="47"/>
      <c r="C440" s="47"/>
      <c r="D440" s="47"/>
      <c r="E440" s="47"/>
      <c r="F440" s="47"/>
      <c r="G440" s="47"/>
      <c r="H440" s="47"/>
      <c r="I440" s="47"/>
      <c r="J440" s="47"/>
      <c r="K440" s="47"/>
      <c r="L440" s="47"/>
      <c r="M440" s="47"/>
      <c r="N440" s="47"/>
      <c r="O440" s="47"/>
      <c r="P440" s="47"/>
      <c r="Q440" s="47"/>
      <c r="R440" s="47"/>
      <c r="S440" s="47"/>
      <c r="T440" s="47"/>
      <c r="U440" s="47"/>
      <c r="V440" s="47"/>
      <c r="W440" s="47"/>
      <c r="X440" s="47"/>
      <c r="Y440" s="47"/>
      <c r="Z440" s="47"/>
      <c r="AA440" s="47"/>
      <c r="AB440" s="47"/>
      <c r="AC440" s="47"/>
      <c r="AD440" s="47"/>
      <c r="AE440" s="47"/>
    </row>
    <row r="441" spans="2:31" x14ac:dyDescent="0.2">
      <c r="B441" s="47"/>
      <c r="C441" s="47"/>
      <c r="D441" s="47"/>
      <c r="E441" s="47"/>
      <c r="F441" s="47"/>
      <c r="G441" s="47"/>
      <c r="H441" s="47"/>
      <c r="I441" s="47"/>
      <c r="J441" s="47"/>
      <c r="K441" s="47"/>
      <c r="L441" s="47"/>
      <c r="M441" s="47"/>
      <c r="N441" s="47"/>
      <c r="O441" s="47"/>
      <c r="P441" s="47"/>
      <c r="Q441" s="47"/>
      <c r="R441" s="47"/>
      <c r="S441" s="47"/>
      <c r="T441" s="47"/>
      <c r="U441" s="47"/>
      <c r="V441" s="47"/>
      <c r="W441" s="47"/>
      <c r="X441" s="47"/>
      <c r="Y441" s="47"/>
      <c r="Z441" s="47"/>
      <c r="AA441" s="47"/>
      <c r="AB441" s="47"/>
      <c r="AC441" s="47"/>
      <c r="AD441" s="47"/>
      <c r="AE441" s="47"/>
    </row>
    <row r="442" spans="2:31" x14ac:dyDescent="0.2">
      <c r="B442" s="47"/>
      <c r="C442" s="47"/>
      <c r="D442" s="47"/>
      <c r="E442" s="47"/>
      <c r="F442" s="47"/>
      <c r="G442" s="47"/>
      <c r="H442" s="47"/>
      <c r="I442" s="47"/>
      <c r="J442" s="47"/>
      <c r="K442" s="47"/>
      <c r="L442" s="47"/>
      <c r="M442" s="47"/>
      <c r="N442" s="47"/>
      <c r="O442" s="47"/>
      <c r="P442" s="47"/>
      <c r="Q442" s="47"/>
      <c r="R442" s="47"/>
      <c r="S442" s="47"/>
      <c r="T442" s="47"/>
      <c r="U442" s="47"/>
      <c r="V442" s="47"/>
      <c r="W442" s="47"/>
      <c r="X442" s="47"/>
      <c r="Y442" s="47"/>
      <c r="Z442" s="47"/>
      <c r="AA442" s="47"/>
      <c r="AB442" s="47"/>
      <c r="AC442" s="47"/>
      <c r="AD442" s="47"/>
      <c r="AE442" s="47"/>
    </row>
    <row r="443" spans="2:31" x14ac:dyDescent="0.2">
      <c r="B443" s="47"/>
      <c r="C443" s="47"/>
      <c r="D443" s="47"/>
      <c r="E443" s="47"/>
      <c r="F443" s="47"/>
      <c r="G443" s="47"/>
      <c r="H443" s="47"/>
      <c r="I443" s="47"/>
      <c r="J443" s="47"/>
      <c r="K443" s="47"/>
      <c r="L443" s="47"/>
      <c r="M443" s="47"/>
      <c r="N443" s="47"/>
      <c r="O443" s="47"/>
      <c r="P443" s="47"/>
      <c r="Q443" s="47"/>
      <c r="R443" s="47"/>
      <c r="S443" s="47"/>
      <c r="T443" s="47"/>
      <c r="U443" s="47"/>
      <c r="V443" s="47"/>
      <c r="W443" s="47"/>
      <c r="X443" s="47"/>
      <c r="Y443" s="47"/>
      <c r="Z443" s="47"/>
      <c r="AA443" s="47"/>
      <c r="AB443" s="47"/>
      <c r="AC443" s="47"/>
      <c r="AD443" s="47"/>
      <c r="AE443" s="47"/>
    </row>
    <row r="444" spans="2:31" x14ac:dyDescent="0.2">
      <c r="B444" s="47"/>
      <c r="C444" s="47"/>
      <c r="D444" s="47"/>
      <c r="E444" s="47"/>
      <c r="F444" s="47"/>
      <c r="G444" s="47"/>
      <c r="H444" s="47"/>
      <c r="I444" s="47"/>
      <c r="J444" s="47"/>
      <c r="K444" s="47"/>
      <c r="L444" s="47"/>
      <c r="M444" s="47"/>
      <c r="N444" s="47"/>
      <c r="O444" s="47"/>
      <c r="P444" s="47"/>
      <c r="Q444" s="47"/>
      <c r="R444" s="47"/>
      <c r="S444" s="47"/>
      <c r="T444" s="47"/>
      <c r="U444" s="47"/>
      <c r="V444" s="47"/>
      <c r="W444" s="47"/>
      <c r="X444" s="47"/>
      <c r="Y444" s="47"/>
      <c r="Z444" s="47"/>
      <c r="AA444" s="47"/>
      <c r="AB444" s="47"/>
      <c r="AC444" s="47"/>
      <c r="AD444" s="47"/>
      <c r="AE444" s="47"/>
    </row>
    <row r="445" spans="2:31" x14ac:dyDescent="0.2">
      <c r="B445" s="47"/>
      <c r="C445" s="47"/>
      <c r="D445" s="47"/>
      <c r="E445" s="47"/>
      <c r="F445" s="47"/>
      <c r="G445" s="47"/>
      <c r="H445" s="47"/>
      <c r="I445" s="47"/>
      <c r="J445" s="47"/>
      <c r="K445" s="47"/>
      <c r="L445" s="47"/>
      <c r="M445" s="47"/>
      <c r="N445" s="47"/>
      <c r="O445" s="47"/>
      <c r="P445" s="47"/>
      <c r="Q445" s="47"/>
      <c r="R445" s="47"/>
      <c r="S445" s="47"/>
      <c r="T445" s="47"/>
      <c r="U445" s="47"/>
      <c r="V445" s="47"/>
      <c r="W445" s="47"/>
      <c r="X445" s="47"/>
      <c r="Y445" s="47"/>
      <c r="Z445" s="47"/>
      <c r="AA445" s="47"/>
      <c r="AB445" s="47"/>
      <c r="AC445" s="47"/>
      <c r="AD445" s="47"/>
      <c r="AE445" s="47"/>
    </row>
    <row r="446" spans="2:31" x14ac:dyDescent="0.2">
      <c r="B446" s="47"/>
      <c r="C446" s="47"/>
      <c r="D446" s="47"/>
      <c r="E446" s="47"/>
      <c r="F446" s="47"/>
      <c r="G446" s="47"/>
      <c r="H446" s="47"/>
      <c r="I446" s="47"/>
      <c r="J446" s="47"/>
      <c r="K446" s="47"/>
      <c r="L446" s="47"/>
      <c r="M446" s="47"/>
      <c r="N446" s="47"/>
      <c r="O446" s="47"/>
      <c r="P446" s="47"/>
      <c r="Q446" s="47"/>
      <c r="R446" s="47"/>
      <c r="S446" s="47"/>
      <c r="T446" s="47"/>
      <c r="U446" s="47"/>
      <c r="V446" s="47"/>
      <c r="W446" s="47"/>
      <c r="X446" s="47"/>
      <c r="Y446" s="47"/>
      <c r="Z446" s="47"/>
      <c r="AA446" s="47"/>
      <c r="AB446" s="47"/>
      <c r="AC446" s="47"/>
      <c r="AD446" s="47"/>
      <c r="AE446" s="47"/>
    </row>
    <row r="447" spans="2:31" x14ac:dyDescent="0.2">
      <c r="B447" s="47"/>
      <c r="C447" s="47"/>
      <c r="D447" s="47"/>
      <c r="E447" s="47"/>
      <c r="F447" s="47"/>
      <c r="G447" s="47"/>
      <c r="H447" s="47"/>
      <c r="I447" s="47"/>
      <c r="J447" s="47"/>
      <c r="K447" s="47"/>
      <c r="L447" s="47"/>
      <c r="M447" s="47"/>
      <c r="N447" s="47"/>
      <c r="O447" s="47"/>
      <c r="P447" s="47"/>
      <c r="Q447" s="47"/>
      <c r="R447" s="47"/>
      <c r="S447" s="47"/>
      <c r="T447" s="47"/>
      <c r="U447" s="47"/>
      <c r="V447" s="47"/>
      <c r="W447" s="47"/>
      <c r="X447" s="47"/>
      <c r="Y447" s="47"/>
      <c r="Z447" s="47"/>
      <c r="AA447" s="47"/>
      <c r="AB447" s="47"/>
      <c r="AC447" s="47"/>
      <c r="AD447" s="47"/>
      <c r="AE447" s="47"/>
    </row>
    <row r="448" spans="2:31" x14ac:dyDescent="0.2">
      <c r="B448" s="47"/>
      <c r="C448" s="47"/>
      <c r="D448" s="47"/>
      <c r="E448" s="47"/>
      <c r="F448" s="47"/>
      <c r="G448" s="47"/>
      <c r="H448" s="47"/>
      <c r="I448" s="47"/>
      <c r="J448" s="47"/>
      <c r="K448" s="47"/>
      <c r="L448" s="47"/>
      <c r="M448" s="47"/>
      <c r="N448" s="47"/>
      <c r="O448" s="47"/>
      <c r="P448" s="47"/>
      <c r="Q448" s="47"/>
      <c r="R448" s="47"/>
      <c r="S448" s="47"/>
      <c r="T448" s="47"/>
      <c r="U448" s="47"/>
      <c r="V448" s="47"/>
      <c r="W448" s="47"/>
      <c r="X448" s="47"/>
      <c r="Y448" s="47"/>
      <c r="Z448" s="47"/>
      <c r="AA448" s="47"/>
      <c r="AB448" s="47"/>
      <c r="AC448" s="47"/>
      <c r="AD448" s="47"/>
      <c r="AE448" s="47"/>
    </row>
    <row r="449" spans="2:31" x14ac:dyDescent="0.2">
      <c r="B449" s="47"/>
      <c r="C449" s="47"/>
      <c r="D449" s="47"/>
      <c r="E449" s="47"/>
      <c r="F449" s="47"/>
      <c r="G449" s="47"/>
      <c r="H449" s="47"/>
      <c r="I449" s="47"/>
      <c r="J449" s="47"/>
      <c r="K449" s="47"/>
      <c r="L449" s="47"/>
      <c r="M449" s="47"/>
      <c r="N449" s="47"/>
      <c r="O449" s="47"/>
      <c r="P449" s="47"/>
      <c r="Q449" s="47"/>
      <c r="R449" s="47"/>
      <c r="S449" s="47"/>
      <c r="T449" s="47"/>
      <c r="U449" s="47"/>
      <c r="V449" s="47"/>
      <c r="W449" s="47"/>
      <c r="X449" s="47"/>
      <c r="Y449" s="47"/>
      <c r="Z449" s="47"/>
      <c r="AA449" s="47"/>
      <c r="AB449" s="47"/>
      <c r="AC449" s="47"/>
      <c r="AD449" s="47"/>
      <c r="AE449" s="47"/>
    </row>
    <row r="450" spans="2:31" x14ac:dyDescent="0.2">
      <c r="B450" s="47"/>
      <c r="C450" s="47"/>
      <c r="D450" s="47"/>
      <c r="E450" s="47"/>
      <c r="F450" s="47"/>
      <c r="G450" s="47"/>
      <c r="H450" s="47"/>
      <c r="I450" s="47"/>
      <c r="J450" s="47"/>
      <c r="K450" s="47"/>
      <c r="L450" s="47"/>
      <c r="M450" s="47"/>
      <c r="N450" s="47"/>
      <c r="O450" s="47"/>
      <c r="P450" s="47"/>
      <c r="Q450" s="47"/>
      <c r="R450" s="47"/>
      <c r="S450" s="47"/>
      <c r="T450" s="47"/>
      <c r="U450" s="47"/>
      <c r="V450" s="47"/>
      <c r="W450" s="47"/>
      <c r="X450" s="47"/>
      <c r="Y450" s="47"/>
      <c r="Z450" s="47"/>
      <c r="AA450" s="47"/>
      <c r="AB450" s="47"/>
      <c r="AC450" s="47"/>
      <c r="AD450" s="47"/>
      <c r="AE450" s="47"/>
    </row>
    <row r="451" spans="2:31" x14ac:dyDescent="0.2">
      <c r="B451" s="47"/>
      <c r="C451" s="47"/>
      <c r="D451" s="47"/>
      <c r="E451" s="47"/>
      <c r="F451" s="47"/>
      <c r="G451" s="47"/>
      <c r="H451" s="47"/>
      <c r="I451" s="47"/>
      <c r="J451" s="47"/>
      <c r="K451" s="47"/>
      <c r="L451" s="47"/>
      <c r="M451" s="47"/>
      <c r="N451" s="47"/>
      <c r="O451" s="47"/>
      <c r="P451" s="47"/>
      <c r="Q451" s="47"/>
      <c r="R451" s="47"/>
      <c r="S451" s="47"/>
      <c r="T451" s="47"/>
      <c r="U451" s="47"/>
      <c r="V451" s="47"/>
      <c r="W451" s="47"/>
      <c r="X451" s="47"/>
      <c r="Y451" s="47"/>
      <c r="Z451" s="47"/>
      <c r="AA451" s="47"/>
      <c r="AB451" s="47"/>
      <c r="AC451" s="47"/>
      <c r="AD451" s="47"/>
      <c r="AE451" s="47"/>
    </row>
    <row r="452" spans="2:31" x14ac:dyDescent="0.2">
      <c r="B452" s="47"/>
      <c r="C452" s="47"/>
      <c r="D452" s="47"/>
      <c r="E452" s="47"/>
      <c r="F452" s="47"/>
      <c r="G452" s="47"/>
      <c r="H452" s="47"/>
      <c r="I452" s="47"/>
      <c r="J452" s="47"/>
      <c r="K452" s="47"/>
      <c r="L452" s="47"/>
      <c r="M452" s="47"/>
      <c r="N452" s="47"/>
      <c r="O452" s="47"/>
      <c r="P452" s="47"/>
      <c r="Q452" s="47"/>
      <c r="R452" s="47"/>
      <c r="S452" s="47"/>
      <c r="T452" s="47"/>
      <c r="U452" s="47"/>
      <c r="V452" s="47"/>
      <c r="W452" s="47"/>
      <c r="X452" s="47"/>
      <c r="Y452" s="47"/>
      <c r="Z452" s="47"/>
      <c r="AA452" s="47"/>
      <c r="AB452" s="47"/>
      <c r="AC452" s="47"/>
      <c r="AD452" s="47"/>
      <c r="AE452" s="47"/>
    </row>
    <row r="453" spans="2:31" x14ac:dyDescent="0.2">
      <c r="B453" s="47"/>
      <c r="C453" s="47"/>
      <c r="D453" s="47"/>
      <c r="E453" s="47"/>
      <c r="F453" s="47"/>
      <c r="G453" s="47"/>
      <c r="H453" s="47"/>
      <c r="I453" s="47"/>
      <c r="J453" s="47"/>
      <c r="K453" s="47"/>
      <c r="L453" s="47"/>
      <c r="M453" s="47"/>
      <c r="N453" s="47"/>
      <c r="O453" s="47"/>
      <c r="P453" s="47"/>
      <c r="Q453" s="47"/>
      <c r="R453" s="47"/>
      <c r="S453" s="47"/>
      <c r="T453" s="47"/>
      <c r="U453" s="47"/>
      <c r="V453" s="47"/>
      <c r="W453" s="47"/>
      <c r="X453" s="47"/>
      <c r="Y453" s="47"/>
      <c r="Z453" s="47"/>
      <c r="AA453" s="47"/>
      <c r="AB453" s="47"/>
      <c r="AC453" s="47"/>
      <c r="AD453" s="47"/>
      <c r="AE453" s="47"/>
    </row>
    <row r="454" spans="2:31" x14ac:dyDescent="0.2">
      <c r="B454" s="47"/>
      <c r="C454" s="47"/>
      <c r="D454" s="47"/>
      <c r="E454" s="47"/>
      <c r="F454" s="47"/>
      <c r="G454" s="47"/>
      <c r="H454" s="47"/>
      <c r="I454" s="47"/>
      <c r="J454" s="47"/>
      <c r="K454" s="47"/>
      <c r="L454" s="47"/>
      <c r="M454" s="47"/>
      <c r="N454" s="47"/>
      <c r="O454" s="47"/>
      <c r="P454" s="47"/>
      <c r="Q454" s="47"/>
      <c r="R454" s="47"/>
      <c r="S454" s="47"/>
      <c r="T454" s="47"/>
      <c r="U454" s="47"/>
      <c r="V454" s="47"/>
      <c r="W454" s="47"/>
      <c r="X454" s="47"/>
      <c r="Y454" s="47"/>
      <c r="Z454" s="47"/>
      <c r="AA454" s="47"/>
      <c r="AB454" s="47"/>
      <c r="AC454" s="47"/>
      <c r="AD454" s="47"/>
      <c r="AE454" s="47"/>
    </row>
    <row r="455" spans="2:31" x14ac:dyDescent="0.2">
      <c r="B455" s="47"/>
      <c r="C455" s="47"/>
      <c r="D455" s="47"/>
      <c r="E455" s="47"/>
      <c r="F455" s="47"/>
      <c r="G455" s="47"/>
      <c r="H455" s="47"/>
      <c r="I455" s="47"/>
      <c r="J455" s="47"/>
      <c r="K455" s="47"/>
      <c r="L455" s="47"/>
      <c r="M455" s="47"/>
      <c r="N455" s="47"/>
      <c r="O455" s="47"/>
      <c r="P455" s="47"/>
      <c r="Q455" s="47"/>
      <c r="R455" s="47"/>
      <c r="S455" s="47"/>
      <c r="T455" s="47"/>
      <c r="U455" s="47"/>
      <c r="V455" s="47"/>
      <c r="W455" s="47"/>
      <c r="X455" s="47"/>
      <c r="Y455" s="47"/>
      <c r="Z455" s="47"/>
      <c r="AA455" s="47"/>
      <c r="AB455" s="47"/>
      <c r="AC455" s="47"/>
      <c r="AD455" s="47"/>
      <c r="AE455" s="47"/>
    </row>
    <row r="456" spans="2:31" x14ac:dyDescent="0.2">
      <c r="B456" s="47"/>
      <c r="C456" s="47"/>
      <c r="D456" s="47"/>
      <c r="E456" s="47"/>
      <c r="F456" s="47"/>
      <c r="G456" s="47"/>
      <c r="H456" s="47"/>
      <c r="I456" s="47"/>
      <c r="J456" s="47"/>
      <c r="K456" s="47"/>
      <c r="L456" s="47"/>
      <c r="M456" s="47"/>
      <c r="N456" s="47"/>
      <c r="O456" s="47"/>
      <c r="P456" s="47"/>
      <c r="Q456" s="47"/>
      <c r="R456" s="47"/>
      <c r="S456" s="47"/>
      <c r="T456" s="47"/>
      <c r="U456" s="47"/>
      <c r="V456" s="47"/>
      <c r="W456" s="47"/>
      <c r="X456" s="47"/>
      <c r="Y456" s="47"/>
      <c r="Z456" s="47"/>
      <c r="AA456" s="47"/>
      <c r="AB456" s="47"/>
      <c r="AC456" s="47"/>
      <c r="AD456" s="47"/>
      <c r="AE456" s="47"/>
    </row>
    <row r="457" spans="2:31" x14ac:dyDescent="0.2">
      <c r="B457" s="47"/>
      <c r="C457" s="47"/>
      <c r="D457" s="47"/>
      <c r="E457" s="47"/>
      <c r="F457" s="47"/>
      <c r="G457" s="47"/>
      <c r="H457" s="47"/>
      <c r="I457" s="47"/>
      <c r="J457" s="47"/>
      <c r="K457" s="47"/>
      <c r="L457" s="47"/>
      <c r="M457" s="47"/>
      <c r="N457" s="47"/>
      <c r="O457" s="47"/>
      <c r="P457" s="47"/>
      <c r="Q457" s="47"/>
      <c r="R457" s="47"/>
      <c r="S457" s="47"/>
      <c r="T457" s="47"/>
      <c r="U457" s="47"/>
      <c r="V457" s="47"/>
      <c r="W457" s="47"/>
      <c r="X457" s="47"/>
      <c r="Y457" s="47"/>
      <c r="Z457" s="47"/>
      <c r="AA457" s="47"/>
      <c r="AB457" s="47"/>
      <c r="AC457" s="47"/>
      <c r="AD457" s="47"/>
      <c r="AE457" s="47"/>
    </row>
    <row r="458" spans="2:31" x14ac:dyDescent="0.2">
      <c r="B458" s="47"/>
      <c r="C458" s="47"/>
      <c r="D458" s="47"/>
      <c r="E458" s="47"/>
      <c r="F458" s="47"/>
      <c r="G458" s="47"/>
      <c r="H458" s="47"/>
      <c r="I458" s="47"/>
      <c r="J458" s="47"/>
      <c r="K458" s="47"/>
      <c r="L458" s="47"/>
      <c r="M458" s="47"/>
      <c r="N458" s="47"/>
      <c r="O458" s="47"/>
      <c r="P458" s="47"/>
      <c r="Q458" s="47"/>
      <c r="R458" s="47"/>
      <c r="S458" s="47"/>
      <c r="T458" s="47"/>
      <c r="U458" s="47"/>
      <c r="V458" s="47"/>
      <c r="W458" s="47"/>
      <c r="X458" s="47"/>
      <c r="Y458" s="47"/>
      <c r="Z458" s="47"/>
      <c r="AA458" s="47"/>
      <c r="AB458" s="47"/>
      <c r="AC458" s="47"/>
      <c r="AD458" s="47"/>
      <c r="AE458" s="47"/>
    </row>
    <row r="459" spans="2:31" x14ac:dyDescent="0.2">
      <c r="B459" s="47"/>
      <c r="C459" s="47"/>
      <c r="D459" s="47"/>
      <c r="E459" s="47"/>
      <c r="F459" s="47"/>
      <c r="G459" s="47"/>
      <c r="H459" s="47"/>
      <c r="I459" s="47"/>
      <c r="J459" s="47"/>
      <c r="K459" s="47"/>
      <c r="L459" s="47"/>
      <c r="M459" s="47"/>
      <c r="N459" s="47"/>
      <c r="O459" s="47"/>
      <c r="P459" s="47"/>
      <c r="Q459" s="47"/>
      <c r="R459" s="47"/>
      <c r="S459" s="47"/>
      <c r="T459" s="47"/>
      <c r="U459" s="47"/>
      <c r="V459" s="47"/>
      <c r="W459" s="47"/>
      <c r="X459" s="47"/>
      <c r="Y459" s="47"/>
      <c r="Z459" s="47"/>
      <c r="AA459" s="47"/>
      <c r="AB459" s="47"/>
      <c r="AC459" s="47"/>
      <c r="AD459" s="47"/>
      <c r="AE459" s="47"/>
    </row>
    <row r="460" spans="2:31" x14ac:dyDescent="0.2">
      <c r="B460" s="47"/>
      <c r="C460" s="47"/>
      <c r="D460" s="47"/>
      <c r="E460" s="47"/>
      <c r="F460" s="47"/>
      <c r="G460" s="47"/>
      <c r="H460" s="47"/>
      <c r="I460" s="47"/>
      <c r="J460" s="47"/>
      <c r="K460" s="47"/>
      <c r="L460" s="47"/>
      <c r="M460" s="47"/>
      <c r="N460" s="47"/>
      <c r="O460" s="47"/>
      <c r="P460" s="47"/>
      <c r="Q460" s="47"/>
      <c r="R460" s="47"/>
      <c r="S460" s="47"/>
      <c r="T460" s="47"/>
      <c r="U460" s="47"/>
      <c r="V460" s="47"/>
      <c r="W460" s="47"/>
      <c r="X460" s="47"/>
      <c r="Y460" s="47"/>
      <c r="Z460" s="47"/>
      <c r="AA460" s="47"/>
      <c r="AB460" s="47"/>
      <c r="AC460" s="47"/>
      <c r="AD460" s="47"/>
      <c r="AE460" s="47"/>
    </row>
    <row r="461" spans="2:31" x14ac:dyDescent="0.2">
      <c r="B461" s="47"/>
      <c r="C461" s="47"/>
      <c r="D461" s="47"/>
      <c r="E461" s="47"/>
      <c r="F461" s="47"/>
      <c r="G461" s="47"/>
      <c r="H461" s="47"/>
      <c r="I461" s="47"/>
      <c r="J461" s="47"/>
      <c r="K461" s="47"/>
      <c r="L461" s="47"/>
      <c r="M461" s="47"/>
      <c r="N461" s="47"/>
      <c r="O461" s="47"/>
      <c r="P461" s="47"/>
      <c r="Q461" s="47"/>
      <c r="R461" s="47"/>
      <c r="S461" s="47"/>
      <c r="T461" s="47"/>
      <c r="U461" s="47"/>
      <c r="V461" s="47"/>
      <c r="W461" s="47"/>
      <c r="X461" s="47"/>
      <c r="Y461" s="47"/>
      <c r="Z461" s="47"/>
      <c r="AA461" s="47"/>
      <c r="AB461" s="47"/>
      <c r="AC461" s="47"/>
      <c r="AD461" s="47"/>
      <c r="AE461" s="47"/>
    </row>
    <row r="462" spans="2:31" x14ac:dyDescent="0.2">
      <c r="B462" s="47"/>
      <c r="C462" s="47"/>
      <c r="D462" s="47"/>
      <c r="E462" s="47"/>
      <c r="F462" s="47"/>
      <c r="G462" s="47"/>
      <c r="H462" s="47"/>
      <c r="I462" s="47"/>
      <c r="J462" s="47"/>
      <c r="K462" s="47"/>
      <c r="L462" s="47"/>
      <c r="M462" s="47"/>
      <c r="N462" s="47"/>
      <c r="O462" s="47"/>
      <c r="P462" s="47"/>
      <c r="Q462" s="47"/>
      <c r="R462" s="47"/>
      <c r="S462" s="47"/>
      <c r="T462" s="47"/>
      <c r="U462" s="47"/>
      <c r="V462" s="47"/>
      <c r="W462" s="47"/>
      <c r="X462" s="47"/>
      <c r="Y462" s="47"/>
      <c r="Z462" s="47"/>
      <c r="AA462" s="47"/>
      <c r="AB462" s="47"/>
      <c r="AC462" s="47"/>
      <c r="AD462" s="47"/>
      <c r="AE462" s="47"/>
    </row>
    <row r="463" spans="2:31" x14ac:dyDescent="0.2">
      <c r="B463" s="47"/>
      <c r="C463" s="47"/>
      <c r="D463" s="47"/>
      <c r="E463" s="47"/>
      <c r="F463" s="47"/>
      <c r="G463" s="47"/>
      <c r="H463" s="47"/>
      <c r="I463" s="47"/>
      <c r="J463" s="47"/>
      <c r="K463" s="47"/>
      <c r="L463" s="47"/>
      <c r="M463" s="47"/>
      <c r="N463" s="47"/>
      <c r="O463" s="47"/>
      <c r="P463" s="47"/>
      <c r="Q463" s="47"/>
      <c r="R463" s="47"/>
      <c r="S463" s="47"/>
      <c r="T463" s="47"/>
      <c r="U463" s="47"/>
      <c r="V463" s="47"/>
      <c r="W463" s="47"/>
      <c r="X463" s="47"/>
      <c r="Y463" s="47"/>
      <c r="Z463" s="47"/>
      <c r="AA463" s="47"/>
      <c r="AB463" s="47"/>
      <c r="AC463" s="47"/>
      <c r="AD463" s="47"/>
      <c r="AE463" s="47"/>
    </row>
    <row r="464" spans="2:31" x14ac:dyDescent="0.2">
      <c r="B464" s="47"/>
      <c r="C464" s="47"/>
      <c r="D464" s="47"/>
      <c r="E464" s="47"/>
      <c r="F464" s="47"/>
      <c r="G464" s="47"/>
      <c r="H464" s="47"/>
      <c r="I464" s="47"/>
      <c r="J464" s="47"/>
      <c r="K464" s="47"/>
      <c r="L464" s="47"/>
      <c r="M464" s="47"/>
      <c r="N464" s="47"/>
      <c r="O464" s="47"/>
      <c r="P464" s="47"/>
      <c r="Q464" s="47"/>
      <c r="R464" s="47"/>
      <c r="S464" s="47"/>
      <c r="T464" s="47"/>
      <c r="U464" s="47"/>
      <c r="V464" s="47"/>
      <c r="W464" s="47"/>
      <c r="X464" s="47"/>
      <c r="Y464" s="47"/>
      <c r="Z464" s="47"/>
      <c r="AA464" s="47"/>
      <c r="AB464" s="47"/>
      <c r="AC464" s="47"/>
      <c r="AD464" s="47"/>
      <c r="AE464" s="47"/>
    </row>
    <row r="465" spans="2:31" x14ac:dyDescent="0.2">
      <c r="B465" s="47"/>
      <c r="C465" s="47"/>
      <c r="D465" s="47"/>
      <c r="E465" s="47"/>
      <c r="F465" s="47"/>
      <c r="G465" s="47"/>
      <c r="H465" s="47"/>
      <c r="I465" s="47"/>
      <c r="J465" s="47"/>
      <c r="K465" s="47"/>
      <c r="L465" s="47"/>
      <c r="M465" s="47"/>
      <c r="N465" s="47"/>
      <c r="O465" s="47"/>
      <c r="P465" s="47"/>
      <c r="Q465" s="47"/>
      <c r="R465" s="47"/>
      <c r="S465" s="47"/>
      <c r="T465" s="47"/>
      <c r="U465" s="47"/>
      <c r="V465" s="47"/>
      <c r="W465" s="47"/>
      <c r="X465" s="47"/>
      <c r="Y465" s="47"/>
      <c r="Z465" s="47"/>
      <c r="AA465" s="47"/>
      <c r="AB465" s="47"/>
      <c r="AC465" s="47"/>
      <c r="AD465" s="47"/>
      <c r="AE465" s="47"/>
    </row>
    <row r="466" spans="2:31" x14ac:dyDescent="0.2">
      <c r="B466" s="47"/>
      <c r="C466" s="47"/>
      <c r="D466" s="47"/>
      <c r="E466" s="47"/>
      <c r="F466" s="47"/>
      <c r="G466" s="47"/>
      <c r="H466" s="47"/>
      <c r="I466" s="47"/>
      <c r="J466" s="47"/>
      <c r="K466" s="47"/>
      <c r="L466" s="47"/>
      <c r="M466" s="47"/>
      <c r="N466" s="47"/>
      <c r="O466" s="47"/>
      <c r="P466" s="47"/>
      <c r="Q466" s="47"/>
      <c r="R466" s="47"/>
      <c r="S466" s="47"/>
      <c r="T466" s="47"/>
      <c r="U466" s="47"/>
      <c r="V466" s="47"/>
      <c r="W466" s="47"/>
      <c r="X466" s="47"/>
      <c r="Y466" s="47"/>
      <c r="Z466" s="47"/>
      <c r="AA466" s="47"/>
      <c r="AB466" s="47"/>
      <c r="AC466" s="47"/>
      <c r="AD466" s="47"/>
      <c r="AE466" s="47"/>
    </row>
    <row r="467" spans="2:31" x14ac:dyDescent="0.2">
      <c r="B467" s="47"/>
      <c r="C467" s="47"/>
      <c r="D467" s="47"/>
      <c r="E467" s="47"/>
      <c r="F467" s="47"/>
      <c r="G467" s="47"/>
      <c r="H467" s="47"/>
      <c r="I467" s="47"/>
      <c r="J467" s="47"/>
      <c r="K467" s="47"/>
      <c r="L467" s="47"/>
      <c r="M467" s="47"/>
      <c r="N467" s="47"/>
      <c r="O467" s="47"/>
      <c r="P467" s="47"/>
      <c r="Q467" s="47"/>
      <c r="R467" s="47"/>
      <c r="S467" s="47"/>
      <c r="T467" s="47"/>
      <c r="U467" s="47"/>
      <c r="V467" s="47"/>
      <c r="W467" s="47"/>
      <c r="X467" s="47"/>
      <c r="Y467" s="47"/>
      <c r="Z467" s="47"/>
      <c r="AA467" s="47"/>
      <c r="AB467" s="47"/>
      <c r="AC467" s="47"/>
      <c r="AD467" s="47"/>
      <c r="AE467" s="47"/>
    </row>
    <row r="468" spans="2:31" x14ac:dyDescent="0.2">
      <c r="B468" s="47"/>
      <c r="C468" s="47"/>
      <c r="D468" s="47"/>
      <c r="E468" s="47"/>
      <c r="F468" s="47"/>
      <c r="G468" s="47"/>
      <c r="H468" s="47"/>
      <c r="I468" s="47"/>
      <c r="J468" s="47"/>
      <c r="K468" s="47"/>
      <c r="L468" s="47"/>
      <c r="M468" s="47"/>
      <c r="N468" s="47"/>
      <c r="O468" s="47"/>
      <c r="P468" s="47"/>
      <c r="Q468" s="47"/>
      <c r="R468" s="47"/>
      <c r="S468" s="47"/>
      <c r="T468" s="47"/>
      <c r="U468" s="47"/>
      <c r="V468" s="47"/>
      <c r="W468" s="47"/>
      <c r="X468" s="47"/>
      <c r="Y468" s="47"/>
      <c r="Z468" s="47"/>
      <c r="AA468" s="47"/>
      <c r="AB468" s="47"/>
      <c r="AC468" s="47"/>
      <c r="AD468" s="47"/>
      <c r="AE468" s="47"/>
    </row>
    <row r="469" spans="2:31" x14ac:dyDescent="0.2">
      <c r="B469" s="47"/>
      <c r="C469" s="47"/>
      <c r="D469" s="47"/>
      <c r="E469" s="47"/>
      <c r="F469" s="47"/>
      <c r="G469" s="47"/>
      <c r="H469" s="47"/>
      <c r="I469" s="47"/>
      <c r="J469" s="47"/>
      <c r="K469" s="47"/>
      <c r="L469" s="47"/>
      <c r="M469" s="47"/>
      <c r="N469" s="47"/>
      <c r="O469" s="47"/>
      <c r="P469" s="47"/>
      <c r="Q469" s="47"/>
      <c r="R469" s="47"/>
      <c r="S469" s="47"/>
      <c r="T469" s="47"/>
      <c r="U469" s="47"/>
      <c r="V469" s="47"/>
      <c r="W469" s="47"/>
      <c r="X469" s="47"/>
      <c r="Y469" s="47"/>
      <c r="Z469" s="47"/>
      <c r="AA469" s="47"/>
      <c r="AB469" s="47"/>
      <c r="AC469" s="47"/>
      <c r="AD469" s="47"/>
      <c r="AE469" s="47"/>
    </row>
    <row r="470" spans="2:31" x14ac:dyDescent="0.2">
      <c r="B470" s="47"/>
      <c r="C470" s="47"/>
      <c r="D470" s="47"/>
      <c r="E470" s="47"/>
      <c r="F470" s="47"/>
      <c r="G470" s="47"/>
      <c r="H470" s="47"/>
      <c r="I470" s="47"/>
      <c r="J470" s="47"/>
      <c r="K470" s="47"/>
      <c r="L470" s="47"/>
      <c r="M470" s="47"/>
      <c r="N470" s="47"/>
      <c r="O470" s="47"/>
      <c r="P470" s="47"/>
      <c r="Q470" s="47"/>
      <c r="R470" s="47"/>
      <c r="S470" s="47"/>
      <c r="T470" s="47"/>
      <c r="U470" s="47"/>
      <c r="V470" s="47"/>
      <c r="W470" s="47"/>
      <c r="X470" s="47"/>
      <c r="Y470" s="47"/>
      <c r="Z470" s="47"/>
      <c r="AA470" s="47"/>
      <c r="AB470" s="47"/>
      <c r="AC470" s="47"/>
      <c r="AD470" s="47"/>
      <c r="AE470" s="47"/>
    </row>
    <row r="471" spans="2:31" x14ac:dyDescent="0.2">
      <c r="B471" s="47"/>
      <c r="C471" s="47"/>
      <c r="D471" s="47"/>
      <c r="E471" s="47"/>
      <c r="F471" s="47"/>
      <c r="G471" s="47"/>
      <c r="H471" s="47"/>
      <c r="I471" s="47"/>
      <c r="J471" s="47"/>
      <c r="K471" s="47"/>
      <c r="L471" s="47"/>
      <c r="M471" s="47"/>
      <c r="N471" s="47"/>
      <c r="O471" s="47"/>
      <c r="P471" s="47"/>
      <c r="Q471" s="47"/>
      <c r="R471" s="47"/>
      <c r="S471" s="47"/>
      <c r="T471" s="47"/>
      <c r="U471" s="47"/>
      <c r="V471" s="47"/>
      <c r="W471" s="47"/>
      <c r="X471" s="47"/>
      <c r="Y471" s="47"/>
      <c r="Z471" s="47"/>
      <c r="AA471" s="47"/>
      <c r="AB471" s="47"/>
      <c r="AC471" s="47"/>
      <c r="AD471" s="47"/>
      <c r="AE471" s="47"/>
    </row>
    <row r="472" spans="2:31" x14ac:dyDescent="0.2">
      <c r="B472" s="47"/>
      <c r="C472" s="47"/>
      <c r="D472" s="47"/>
      <c r="E472" s="47"/>
      <c r="F472" s="47"/>
      <c r="G472" s="47"/>
      <c r="H472" s="47"/>
      <c r="I472" s="47"/>
      <c r="J472" s="47"/>
      <c r="K472" s="47"/>
      <c r="L472" s="47"/>
      <c r="M472" s="47"/>
      <c r="N472" s="47"/>
      <c r="O472" s="47"/>
      <c r="P472" s="47"/>
      <c r="Q472" s="47"/>
      <c r="R472" s="47"/>
      <c r="S472" s="47"/>
      <c r="T472" s="47"/>
      <c r="U472" s="47"/>
      <c r="V472" s="47"/>
      <c r="W472" s="47"/>
      <c r="X472" s="47"/>
      <c r="Y472" s="47"/>
      <c r="Z472" s="47"/>
      <c r="AA472" s="47"/>
      <c r="AB472" s="47"/>
      <c r="AC472" s="47"/>
      <c r="AD472" s="47"/>
      <c r="AE472" s="47"/>
    </row>
    <row r="473" spans="2:31" x14ac:dyDescent="0.2">
      <c r="B473" s="47"/>
      <c r="C473" s="47"/>
      <c r="D473" s="47"/>
      <c r="E473" s="47"/>
      <c r="F473" s="47"/>
      <c r="G473" s="47"/>
      <c r="H473" s="47"/>
      <c r="I473" s="47"/>
      <c r="J473" s="47"/>
      <c r="K473" s="47"/>
      <c r="L473" s="47"/>
      <c r="M473" s="47"/>
      <c r="N473" s="47"/>
      <c r="O473" s="47"/>
      <c r="P473" s="47"/>
      <c r="Q473" s="47"/>
      <c r="R473" s="47"/>
      <c r="S473" s="47"/>
      <c r="T473" s="47"/>
      <c r="U473" s="47"/>
      <c r="V473" s="47"/>
      <c r="W473" s="47"/>
      <c r="X473" s="47"/>
      <c r="Y473" s="47"/>
      <c r="Z473" s="47"/>
      <c r="AA473" s="47"/>
      <c r="AB473" s="47"/>
      <c r="AC473" s="47"/>
      <c r="AD473" s="47"/>
      <c r="AE473" s="47"/>
    </row>
    <row r="474" spans="2:31" x14ac:dyDescent="0.2">
      <c r="B474" s="47"/>
      <c r="C474" s="47"/>
      <c r="D474" s="47"/>
      <c r="E474" s="47"/>
      <c r="F474" s="47"/>
      <c r="G474" s="47"/>
      <c r="H474" s="47"/>
      <c r="I474" s="47"/>
      <c r="J474" s="47"/>
      <c r="K474" s="47"/>
      <c r="L474" s="47"/>
      <c r="M474" s="47"/>
      <c r="N474" s="47"/>
      <c r="O474" s="47"/>
      <c r="P474" s="47"/>
      <c r="Q474" s="47"/>
      <c r="R474" s="47"/>
      <c r="S474" s="47"/>
      <c r="T474" s="47"/>
      <c r="U474" s="47"/>
      <c r="V474" s="47"/>
      <c r="W474" s="47"/>
      <c r="X474" s="47"/>
      <c r="Y474" s="47"/>
      <c r="Z474" s="47"/>
      <c r="AA474" s="47"/>
      <c r="AB474" s="47"/>
      <c r="AC474" s="47"/>
      <c r="AD474" s="47"/>
      <c r="AE474" s="47"/>
    </row>
    <row r="475" spans="2:31" x14ac:dyDescent="0.2">
      <c r="B475" s="47"/>
      <c r="C475" s="47"/>
      <c r="D475" s="47"/>
      <c r="E475" s="47"/>
      <c r="F475" s="47"/>
      <c r="G475" s="47"/>
      <c r="H475" s="47"/>
      <c r="I475" s="47"/>
      <c r="J475" s="47"/>
      <c r="K475" s="47"/>
      <c r="L475" s="47"/>
      <c r="M475" s="47"/>
      <c r="N475" s="47"/>
      <c r="O475" s="47"/>
      <c r="P475" s="47"/>
      <c r="Q475" s="47"/>
      <c r="R475" s="47"/>
      <c r="S475" s="47"/>
      <c r="T475" s="47"/>
      <c r="U475" s="47"/>
      <c r="V475" s="47"/>
      <c r="W475" s="47"/>
      <c r="X475" s="47"/>
      <c r="Y475" s="47"/>
      <c r="Z475" s="47"/>
      <c r="AA475" s="47"/>
      <c r="AB475" s="47"/>
      <c r="AC475" s="47"/>
      <c r="AD475" s="47"/>
      <c r="AE475" s="47"/>
    </row>
    <row r="476" spans="2:31" x14ac:dyDescent="0.2">
      <c r="B476" s="47"/>
      <c r="C476" s="47"/>
      <c r="D476" s="47"/>
      <c r="E476" s="47"/>
      <c r="F476" s="47"/>
      <c r="G476" s="47"/>
      <c r="H476" s="47"/>
      <c r="I476" s="47"/>
      <c r="J476" s="47"/>
      <c r="K476" s="47"/>
      <c r="L476" s="47"/>
      <c r="M476" s="47"/>
      <c r="N476" s="47"/>
      <c r="O476" s="47"/>
      <c r="P476" s="47"/>
      <c r="Q476" s="47"/>
      <c r="R476" s="47"/>
      <c r="S476" s="47"/>
      <c r="T476" s="47"/>
      <c r="U476" s="47"/>
      <c r="V476" s="47"/>
      <c r="W476" s="47"/>
      <c r="X476" s="47"/>
      <c r="Y476" s="47"/>
      <c r="Z476" s="47"/>
      <c r="AA476" s="47"/>
      <c r="AB476" s="47"/>
      <c r="AC476" s="47"/>
      <c r="AD476" s="47"/>
      <c r="AE476" s="47"/>
    </row>
    <row r="477" spans="2:31" x14ac:dyDescent="0.2">
      <c r="B477" s="47"/>
      <c r="C477" s="47"/>
      <c r="D477" s="47"/>
      <c r="E477" s="47"/>
      <c r="F477" s="47"/>
      <c r="G477" s="47"/>
      <c r="H477" s="47"/>
      <c r="I477" s="47"/>
      <c r="J477" s="47"/>
      <c r="K477" s="47"/>
      <c r="L477" s="47"/>
      <c r="M477" s="47"/>
      <c r="N477" s="47"/>
      <c r="O477" s="47"/>
      <c r="P477" s="47"/>
      <c r="Q477" s="47"/>
      <c r="R477" s="47"/>
      <c r="S477" s="47"/>
      <c r="T477" s="47"/>
      <c r="U477" s="47"/>
      <c r="V477" s="47"/>
      <c r="W477" s="47"/>
      <c r="X477" s="47"/>
      <c r="Y477" s="47"/>
      <c r="Z477" s="47"/>
      <c r="AA477" s="47"/>
      <c r="AB477" s="47"/>
      <c r="AC477" s="47"/>
      <c r="AD477" s="47"/>
      <c r="AE477" s="47"/>
    </row>
    <row r="478" spans="2:31" x14ac:dyDescent="0.2">
      <c r="B478" s="47"/>
      <c r="C478" s="47"/>
      <c r="D478" s="47"/>
      <c r="E478" s="47"/>
      <c r="F478" s="47"/>
      <c r="G478" s="47"/>
      <c r="H478" s="47"/>
      <c r="I478" s="47"/>
      <c r="J478" s="47"/>
      <c r="K478" s="47"/>
      <c r="L478" s="47"/>
      <c r="M478" s="47"/>
      <c r="N478" s="47"/>
      <c r="O478" s="47"/>
      <c r="P478" s="47"/>
      <c r="Q478" s="47"/>
      <c r="R478" s="47"/>
      <c r="S478" s="47"/>
      <c r="T478" s="47"/>
      <c r="U478" s="47"/>
      <c r="V478" s="47"/>
      <c r="W478" s="47"/>
      <c r="X478" s="47"/>
      <c r="Y478" s="47"/>
      <c r="Z478" s="47"/>
      <c r="AA478" s="47"/>
      <c r="AB478" s="47"/>
      <c r="AC478" s="47"/>
      <c r="AD478" s="47"/>
      <c r="AE478" s="47"/>
    </row>
    <row r="479" spans="2:31" x14ac:dyDescent="0.2">
      <c r="B479" s="47"/>
      <c r="C479" s="47"/>
      <c r="D479" s="47"/>
      <c r="E479" s="47"/>
      <c r="F479" s="47"/>
      <c r="G479" s="47"/>
      <c r="H479" s="47"/>
      <c r="I479" s="47"/>
      <c r="J479" s="47"/>
      <c r="K479" s="47"/>
      <c r="L479" s="47"/>
      <c r="M479" s="47"/>
      <c r="N479" s="47"/>
      <c r="O479" s="47"/>
      <c r="P479" s="47"/>
      <c r="Q479" s="47"/>
      <c r="R479" s="47"/>
      <c r="S479" s="47"/>
      <c r="T479" s="47"/>
      <c r="U479" s="47"/>
      <c r="V479" s="47"/>
      <c r="W479" s="47"/>
      <c r="X479" s="47"/>
      <c r="Y479" s="47"/>
      <c r="Z479" s="47"/>
      <c r="AA479" s="47"/>
      <c r="AB479" s="47"/>
      <c r="AC479" s="47"/>
      <c r="AD479" s="47"/>
      <c r="AE479" s="47"/>
    </row>
    <row r="480" spans="2:31" x14ac:dyDescent="0.2">
      <c r="B480" s="47"/>
      <c r="C480" s="47"/>
      <c r="D480" s="47"/>
      <c r="E480" s="47"/>
      <c r="F480" s="47"/>
      <c r="G480" s="47"/>
      <c r="H480" s="47"/>
      <c r="I480" s="47"/>
      <c r="J480" s="47"/>
      <c r="K480" s="47"/>
      <c r="L480" s="47"/>
      <c r="M480" s="47"/>
      <c r="N480" s="47"/>
      <c r="O480" s="47"/>
      <c r="P480" s="47"/>
      <c r="Q480" s="47"/>
      <c r="R480" s="47"/>
      <c r="S480" s="47"/>
      <c r="T480" s="47"/>
      <c r="U480" s="47"/>
      <c r="V480" s="47"/>
      <c r="W480" s="47"/>
      <c r="X480" s="47"/>
      <c r="Y480" s="47"/>
      <c r="Z480" s="47"/>
      <c r="AA480" s="47"/>
      <c r="AB480" s="47"/>
      <c r="AC480" s="47"/>
      <c r="AD480" s="47"/>
      <c r="AE480" s="47"/>
    </row>
    <row r="481" spans="2:31" x14ac:dyDescent="0.2">
      <c r="B481" s="47"/>
      <c r="C481" s="47"/>
      <c r="D481" s="47"/>
      <c r="E481" s="47"/>
      <c r="F481" s="47"/>
      <c r="G481" s="47"/>
      <c r="H481" s="47"/>
      <c r="I481" s="47"/>
      <c r="J481" s="47"/>
      <c r="K481" s="47"/>
      <c r="L481" s="47"/>
      <c r="M481" s="47"/>
      <c r="N481" s="47"/>
      <c r="O481" s="47"/>
      <c r="P481" s="47"/>
      <c r="Q481" s="47"/>
      <c r="R481" s="47"/>
      <c r="S481" s="47"/>
      <c r="T481" s="47"/>
      <c r="U481" s="47"/>
      <c r="V481" s="47"/>
      <c r="W481" s="47"/>
      <c r="X481" s="47"/>
      <c r="Y481" s="47"/>
      <c r="Z481" s="47"/>
      <c r="AA481" s="47"/>
      <c r="AB481" s="47"/>
      <c r="AC481" s="47"/>
      <c r="AD481" s="47"/>
      <c r="AE481" s="47"/>
    </row>
    <row r="482" spans="2:31" x14ac:dyDescent="0.2">
      <c r="B482" s="47"/>
      <c r="C482" s="47"/>
      <c r="D482" s="47"/>
      <c r="E482" s="47"/>
      <c r="F482" s="47"/>
      <c r="G482" s="47"/>
      <c r="H482" s="47"/>
      <c r="I482" s="47"/>
      <c r="J482" s="47"/>
      <c r="K482" s="47"/>
      <c r="L482" s="47"/>
      <c r="M482" s="47"/>
      <c r="N482" s="47"/>
      <c r="O482" s="47"/>
      <c r="P482" s="47"/>
      <c r="Q482" s="47"/>
      <c r="R482" s="47"/>
      <c r="S482" s="47"/>
      <c r="T482" s="47"/>
      <c r="U482" s="47"/>
      <c r="V482" s="47"/>
      <c r="W482" s="47"/>
      <c r="X482" s="47"/>
      <c r="Y482" s="47"/>
      <c r="Z482" s="47"/>
      <c r="AA482" s="47"/>
      <c r="AB482" s="47"/>
      <c r="AC482" s="47"/>
      <c r="AD482" s="47"/>
      <c r="AE482" s="47"/>
    </row>
    <row r="483" spans="2:31" x14ac:dyDescent="0.2">
      <c r="B483" s="47"/>
      <c r="C483" s="47"/>
      <c r="D483" s="47"/>
      <c r="E483" s="47"/>
      <c r="F483" s="47"/>
      <c r="G483" s="47"/>
      <c r="H483" s="47"/>
      <c r="I483" s="47"/>
      <c r="J483" s="47"/>
      <c r="K483" s="47"/>
      <c r="L483" s="47"/>
      <c r="M483" s="47"/>
      <c r="N483" s="47"/>
      <c r="O483" s="47"/>
      <c r="P483" s="47"/>
      <c r="Q483" s="47"/>
      <c r="R483" s="47"/>
      <c r="S483" s="47"/>
      <c r="T483" s="47"/>
      <c r="U483" s="47"/>
      <c r="V483" s="47"/>
      <c r="W483" s="47"/>
      <c r="X483" s="47"/>
      <c r="Y483" s="47"/>
      <c r="Z483" s="47"/>
      <c r="AA483" s="47"/>
      <c r="AB483" s="47"/>
      <c r="AC483" s="47"/>
      <c r="AD483" s="47"/>
      <c r="AE483" s="47"/>
    </row>
    <row r="484" spans="2:31" x14ac:dyDescent="0.2">
      <c r="B484" s="47"/>
      <c r="C484" s="47"/>
      <c r="D484" s="47"/>
      <c r="E484" s="47"/>
      <c r="F484" s="47"/>
      <c r="G484" s="47"/>
      <c r="H484" s="47"/>
      <c r="I484" s="47"/>
      <c r="J484" s="47"/>
      <c r="K484" s="47"/>
      <c r="L484" s="47"/>
      <c r="M484" s="47"/>
      <c r="N484" s="47"/>
      <c r="O484" s="47"/>
      <c r="P484" s="47"/>
      <c r="Q484" s="47"/>
      <c r="R484" s="47"/>
      <c r="S484" s="47"/>
      <c r="T484" s="47"/>
      <c r="U484" s="47"/>
      <c r="V484" s="47"/>
      <c r="W484" s="47"/>
      <c r="X484" s="47"/>
      <c r="Y484" s="47"/>
      <c r="Z484" s="47"/>
      <c r="AA484" s="47"/>
      <c r="AB484" s="47"/>
      <c r="AC484" s="47"/>
      <c r="AD484" s="47"/>
      <c r="AE484" s="47"/>
    </row>
    <row r="485" spans="2:31" x14ac:dyDescent="0.2">
      <c r="B485" s="47"/>
      <c r="C485" s="47"/>
      <c r="D485" s="47"/>
      <c r="E485" s="47"/>
      <c r="F485" s="47"/>
      <c r="G485" s="47"/>
      <c r="H485" s="47"/>
      <c r="I485" s="47"/>
      <c r="J485" s="47"/>
      <c r="K485" s="47"/>
      <c r="L485" s="47"/>
      <c r="M485" s="47"/>
      <c r="N485" s="47"/>
      <c r="O485" s="47"/>
      <c r="P485" s="47"/>
      <c r="Q485" s="47"/>
      <c r="R485" s="47"/>
      <c r="S485" s="47"/>
      <c r="T485" s="47"/>
      <c r="U485" s="47"/>
      <c r="V485" s="47"/>
      <c r="W485" s="47"/>
      <c r="X485" s="47"/>
      <c r="Y485" s="47"/>
      <c r="Z485" s="47"/>
      <c r="AA485" s="47"/>
      <c r="AB485" s="47"/>
      <c r="AC485" s="47"/>
      <c r="AD485" s="47"/>
      <c r="AE485" s="47"/>
    </row>
    <row r="486" spans="2:31" x14ac:dyDescent="0.2">
      <c r="B486" s="47"/>
      <c r="C486" s="47"/>
      <c r="D486" s="47"/>
      <c r="E486" s="47"/>
      <c r="F486" s="47"/>
      <c r="G486" s="47"/>
      <c r="H486" s="47"/>
      <c r="I486" s="47"/>
      <c r="J486" s="47"/>
      <c r="K486" s="47"/>
      <c r="L486" s="47"/>
      <c r="M486" s="47"/>
      <c r="N486" s="47"/>
      <c r="O486" s="47"/>
      <c r="P486" s="47"/>
      <c r="Q486" s="47"/>
      <c r="R486" s="47"/>
      <c r="S486" s="47"/>
      <c r="T486" s="47"/>
      <c r="U486" s="47"/>
      <c r="V486" s="47"/>
      <c r="W486" s="47"/>
      <c r="X486" s="47"/>
      <c r="Y486" s="47"/>
      <c r="Z486" s="47"/>
      <c r="AA486" s="47"/>
      <c r="AB486" s="47"/>
      <c r="AC486" s="47"/>
      <c r="AD486" s="47"/>
      <c r="AE486" s="47"/>
    </row>
    <row r="487" spans="2:31" x14ac:dyDescent="0.2">
      <c r="B487" s="47"/>
      <c r="C487" s="47"/>
      <c r="D487" s="47"/>
      <c r="E487" s="47"/>
      <c r="F487" s="47"/>
      <c r="G487" s="47"/>
      <c r="H487" s="47"/>
      <c r="I487" s="47"/>
      <c r="J487" s="47"/>
      <c r="K487" s="47"/>
      <c r="L487" s="47"/>
      <c r="M487" s="47"/>
      <c r="N487" s="47"/>
      <c r="O487" s="47"/>
      <c r="P487" s="47"/>
      <c r="Q487" s="47"/>
      <c r="R487" s="47"/>
      <c r="S487" s="47"/>
      <c r="T487" s="47"/>
      <c r="U487" s="47"/>
      <c r="V487" s="47"/>
      <c r="W487" s="47"/>
      <c r="X487" s="47"/>
      <c r="Y487" s="47"/>
      <c r="Z487" s="47"/>
      <c r="AA487" s="47"/>
      <c r="AB487" s="47"/>
      <c r="AC487" s="47"/>
      <c r="AD487" s="47"/>
      <c r="AE487" s="47"/>
    </row>
    <row r="488" spans="2:31" x14ac:dyDescent="0.2">
      <c r="B488" s="47"/>
      <c r="C488" s="47"/>
      <c r="D488" s="47"/>
      <c r="E488" s="47"/>
      <c r="F488" s="47"/>
      <c r="G488" s="47"/>
      <c r="H488" s="47"/>
      <c r="I488" s="47"/>
      <c r="J488" s="47"/>
      <c r="K488" s="47"/>
      <c r="L488" s="47"/>
      <c r="M488" s="47"/>
      <c r="N488" s="47"/>
      <c r="O488" s="47"/>
      <c r="P488" s="47"/>
      <c r="Q488" s="47"/>
      <c r="R488" s="47"/>
      <c r="S488" s="47"/>
      <c r="T488" s="47"/>
      <c r="U488" s="47"/>
      <c r="V488" s="47"/>
      <c r="W488" s="47"/>
      <c r="X488" s="47"/>
      <c r="Y488" s="47"/>
      <c r="Z488" s="47"/>
      <c r="AA488" s="47"/>
      <c r="AB488" s="47"/>
      <c r="AC488" s="47"/>
      <c r="AD488" s="47"/>
      <c r="AE488" s="47"/>
    </row>
    <row r="489" spans="2:31" x14ac:dyDescent="0.2">
      <c r="B489" s="47"/>
      <c r="C489" s="47"/>
      <c r="D489" s="47"/>
      <c r="E489" s="47"/>
      <c r="F489" s="47"/>
      <c r="G489" s="47"/>
      <c r="H489" s="47"/>
      <c r="I489" s="47"/>
      <c r="J489" s="47"/>
      <c r="K489" s="47"/>
      <c r="L489" s="47"/>
      <c r="M489" s="47"/>
      <c r="N489" s="47"/>
      <c r="O489" s="47"/>
      <c r="P489" s="47"/>
      <c r="Q489" s="47"/>
      <c r="R489" s="47"/>
      <c r="S489" s="47"/>
      <c r="T489" s="47"/>
      <c r="U489" s="47"/>
      <c r="V489" s="47"/>
      <c r="W489" s="47"/>
      <c r="X489" s="47"/>
      <c r="Y489" s="47"/>
      <c r="Z489" s="47"/>
      <c r="AA489" s="47"/>
      <c r="AB489" s="47"/>
      <c r="AC489" s="47"/>
      <c r="AD489" s="47"/>
      <c r="AE489" s="47"/>
    </row>
    <row r="490" spans="2:31" x14ac:dyDescent="0.2">
      <c r="B490" s="47"/>
      <c r="C490" s="47"/>
      <c r="D490" s="47"/>
      <c r="E490" s="47"/>
      <c r="F490" s="47"/>
      <c r="G490" s="47"/>
      <c r="H490" s="47"/>
      <c r="I490" s="47"/>
      <c r="J490" s="47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</row>
    <row r="491" spans="2:31" x14ac:dyDescent="0.2">
      <c r="B491" s="47"/>
      <c r="C491" s="47"/>
      <c r="D491" s="47"/>
      <c r="E491" s="47"/>
      <c r="F491" s="47"/>
      <c r="G491" s="47"/>
      <c r="H491" s="47"/>
      <c r="I491" s="47"/>
      <c r="J491" s="47"/>
      <c r="K491" s="47"/>
      <c r="L491" s="47"/>
      <c r="M491" s="47"/>
      <c r="N491" s="47"/>
      <c r="O491" s="47"/>
      <c r="P491" s="47"/>
      <c r="Q491" s="47"/>
      <c r="R491" s="47"/>
      <c r="S491" s="47"/>
      <c r="T491" s="47"/>
      <c r="U491" s="47"/>
      <c r="V491" s="47"/>
      <c r="W491" s="47"/>
      <c r="X491" s="47"/>
      <c r="Y491" s="47"/>
      <c r="Z491" s="47"/>
      <c r="AA491" s="47"/>
      <c r="AB491" s="47"/>
      <c r="AC491" s="47"/>
      <c r="AD491" s="47"/>
      <c r="AE491" s="47"/>
    </row>
    <row r="492" spans="2:31" x14ac:dyDescent="0.2">
      <c r="B492" s="47"/>
      <c r="C492" s="47"/>
      <c r="D492" s="47"/>
      <c r="E492" s="47"/>
      <c r="F492" s="47"/>
      <c r="G492" s="47"/>
      <c r="H492" s="47"/>
      <c r="I492" s="47"/>
      <c r="J492" s="47"/>
      <c r="K492" s="47"/>
      <c r="L492" s="47"/>
      <c r="M492" s="47"/>
      <c r="N492" s="47"/>
      <c r="O492" s="47"/>
      <c r="P492" s="47"/>
      <c r="Q492" s="47"/>
      <c r="R492" s="47"/>
      <c r="S492" s="47"/>
      <c r="T492" s="47"/>
      <c r="U492" s="47"/>
      <c r="V492" s="47"/>
      <c r="W492" s="47"/>
      <c r="X492" s="47"/>
      <c r="Y492" s="47"/>
      <c r="Z492" s="47"/>
      <c r="AA492" s="47"/>
      <c r="AB492" s="47"/>
      <c r="AC492" s="47"/>
      <c r="AD492" s="47"/>
      <c r="AE492" s="47"/>
    </row>
    <row r="493" spans="2:31" x14ac:dyDescent="0.2">
      <c r="B493" s="47"/>
      <c r="C493" s="47"/>
      <c r="D493" s="47"/>
      <c r="E493" s="47"/>
      <c r="F493" s="47"/>
      <c r="G493" s="47"/>
      <c r="H493" s="47"/>
      <c r="I493" s="47"/>
      <c r="J493" s="47"/>
      <c r="K493" s="47"/>
      <c r="L493" s="47"/>
      <c r="M493" s="47"/>
      <c r="N493" s="47"/>
      <c r="O493" s="47"/>
      <c r="P493" s="47"/>
      <c r="Q493" s="47"/>
      <c r="R493" s="47"/>
      <c r="S493" s="47"/>
      <c r="T493" s="47"/>
      <c r="U493" s="47"/>
      <c r="V493" s="47"/>
      <c r="W493" s="47"/>
      <c r="X493" s="47"/>
      <c r="Y493" s="47"/>
      <c r="Z493" s="47"/>
      <c r="AA493" s="47"/>
      <c r="AB493" s="47"/>
      <c r="AC493" s="47"/>
      <c r="AD493" s="47"/>
      <c r="AE493" s="47"/>
    </row>
    <row r="494" spans="2:31" x14ac:dyDescent="0.2">
      <c r="B494" s="47"/>
      <c r="C494" s="47"/>
      <c r="D494" s="47"/>
      <c r="E494" s="47"/>
      <c r="F494" s="47"/>
      <c r="G494" s="47"/>
      <c r="H494" s="47"/>
      <c r="I494" s="47"/>
      <c r="J494" s="47"/>
      <c r="K494" s="47"/>
      <c r="L494" s="47"/>
      <c r="M494" s="47"/>
      <c r="N494" s="47"/>
      <c r="O494" s="47"/>
      <c r="P494" s="47"/>
      <c r="Q494" s="47"/>
      <c r="R494" s="47"/>
      <c r="S494" s="47"/>
      <c r="T494" s="47"/>
      <c r="U494" s="47"/>
      <c r="V494" s="47"/>
      <c r="W494" s="47"/>
      <c r="X494" s="47"/>
      <c r="Y494" s="47"/>
      <c r="Z494" s="47"/>
      <c r="AA494" s="47"/>
      <c r="AB494" s="47"/>
      <c r="AC494" s="47"/>
      <c r="AD494" s="47"/>
      <c r="AE494" s="47"/>
    </row>
    <row r="495" spans="2:31" x14ac:dyDescent="0.2">
      <c r="B495" s="47"/>
      <c r="C495" s="47"/>
      <c r="D495" s="47"/>
      <c r="E495" s="47"/>
      <c r="F495" s="47"/>
      <c r="G495" s="47"/>
      <c r="H495" s="47"/>
      <c r="I495" s="47"/>
      <c r="J495" s="47"/>
      <c r="K495" s="47"/>
      <c r="L495" s="47"/>
      <c r="M495" s="47"/>
      <c r="N495" s="47"/>
      <c r="O495" s="47"/>
      <c r="P495" s="47"/>
      <c r="Q495" s="47"/>
      <c r="R495" s="47"/>
      <c r="S495" s="47"/>
      <c r="T495" s="47"/>
      <c r="U495" s="47"/>
      <c r="V495" s="47"/>
      <c r="W495" s="47"/>
      <c r="X495" s="47"/>
      <c r="Y495" s="47"/>
      <c r="Z495" s="47"/>
      <c r="AA495" s="47"/>
      <c r="AB495" s="47"/>
      <c r="AC495" s="47"/>
      <c r="AD495" s="47"/>
      <c r="AE495" s="47"/>
    </row>
    <row r="496" spans="2:31" x14ac:dyDescent="0.2">
      <c r="B496" s="47"/>
      <c r="C496" s="47"/>
      <c r="D496" s="47"/>
      <c r="E496" s="47"/>
      <c r="F496" s="47"/>
      <c r="G496" s="47"/>
      <c r="H496" s="47"/>
      <c r="I496" s="47"/>
      <c r="J496" s="47"/>
      <c r="K496" s="47"/>
      <c r="L496" s="47"/>
      <c r="M496" s="47"/>
      <c r="N496" s="47"/>
      <c r="O496" s="47"/>
      <c r="P496" s="47"/>
      <c r="Q496" s="47"/>
      <c r="R496" s="47"/>
      <c r="S496" s="47"/>
      <c r="T496" s="47"/>
      <c r="U496" s="47"/>
      <c r="V496" s="47"/>
      <c r="W496" s="47"/>
      <c r="X496" s="47"/>
      <c r="Y496" s="47"/>
      <c r="Z496" s="47"/>
      <c r="AA496" s="47"/>
      <c r="AB496" s="47"/>
      <c r="AC496" s="47"/>
      <c r="AD496" s="47"/>
      <c r="AE496" s="47"/>
    </row>
    <row r="497" spans="2:31" x14ac:dyDescent="0.2">
      <c r="B497" s="47"/>
      <c r="C497" s="47"/>
      <c r="D497" s="47"/>
      <c r="E497" s="47"/>
      <c r="F497" s="47"/>
      <c r="G497" s="47"/>
      <c r="H497" s="47"/>
      <c r="I497" s="47"/>
      <c r="J497" s="47"/>
      <c r="K497" s="47"/>
      <c r="L497" s="47"/>
      <c r="M497" s="47"/>
      <c r="N497" s="47"/>
      <c r="O497" s="47"/>
      <c r="P497" s="47"/>
      <c r="Q497" s="47"/>
      <c r="R497" s="47"/>
      <c r="S497" s="47"/>
      <c r="T497" s="47"/>
      <c r="U497" s="47"/>
      <c r="V497" s="47"/>
      <c r="W497" s="47"/>
      <c r="X497" s="47"/>
      <c r="Y497" s="47"/>
      <c r="Z497" s="47"/>
      <c r="AA497" s="47"/>
      <c r="AB497" s="47"/>
      <c r="AC497" s="47"/>
      <c r="AD497" s="47"/>
      <c r="AE497" s="47"/>
    </row>
    <row r="498" spans="2:31" x14ac:dyDescent="0.2">
      <c r="B498" s="47"/>
      <c r="C498" s="47"/>
      <c r="D498" s="47"/>
      <c r="E498" s="47"/>
      <c r="F498" s="47"/>
      <c r="G498" s="47"/>
      <c r="H498" s="47"/>
      <c r="I498" s="47"/>
      <c r="J498" s="47"/>
      <c r="K498" s="47"/>
      <c r="L498" s="47"/>
      <c r="M498" s="47"/>
      <c r="N498" s="47"/>
      <c r="O498" s="47"/>
      <c r="P498" s="47"/>
      <c r="Q498" s="47"/>
      <c r="R498" s="47"/>
      <c r="S498" s="47"/>
      <c r="T498" s="47"/>
      <c r="U498" s="47"/>
      <c r="V498" s="47"/>
      <c r="W498" s="47"/>
      <c r="X498" s="47"/>
      <c r="Y498" s="47"/>
      <c r="Z498" s="47"/>
      <c r="AA498" s="47"/>
      <c r="AB498" s="47"/>
      <c r="AC498" s="47"/>
      <c r="AD498" s="47"/>
      <c r="AE498" s="47"/>
    </row>
    <row r="499" spans="2:31" x14ac:dyDescent="0.2">
      <c r="B499" s="47"/>
      <c r="C499" s="47"/>
      <c r="D499" s="47"/>
      <c r="E499" s="47"/>
      <c r="F499" s="47"/>
      <c r="G499" s="47"/>
      <c r="H499" s="47"/>
      <c r="I499" s="47"/>
      <c r="J499" s="47"/>
      <c r="K499" s="47"/>
      <c r="L499" s="47"/>
      <c r="M499" s="47"/>
      <c r="N499" s="47"/>
      <c r="O499" s="47"/>
      <c r="P499" s="47"/>
      <c r="Q499" s="47"/>
      <c r="R499" s="47"/>
      <c r="S499" s="47"/>
      <c r="T499" s="47"/>
      <c r="U499" s="47"/>
      <c r="V499" s="47"/>
      <c r="W499" s="47"/>
      <c r="X499" s="47"/>
      <c r="Y499" s="47"/>
      <c r="Z499" s="47"/>
      <c r="AA499" s="47"/>
      <c r="AB499" s="47"/>
      <c r="AC499" s="47"/>
      <c r="AD499" s="47"/>
      <c r="AE499" s="47"/>
    </row>
    <row r="500" spans="2:31" x14ac:dyDescent="0.2">
      <c r="B500" s="47"/>
      <c r="C500" s="47"/>
      <c r="D500" s="47"/>
      <c r="E500" s="47"/>
      <c r="F500" s="47"/>
      <c r="G500" s="47"/>
      <c r="H500" s="47"/>
      <c r="I500" s="47"/>
      <c r="J500" s="47"/>
      <c r="K500" s="47"/>
      <c r="L500" s="47"/>
      <c r="M500" s="47"/>
      <c r="N500" s="47"/>
      <c r="O500" s="47"/>
      <c r="P500" s="47"/>
      <c r="Q500" s="47"/>
      <c r="R500" s="47"/>
      <c r="S500" s="47"/>
      <c r="T500" s="47"/>
      <c r="U500" s="47"/>
      <c r="V500" s="47"/>
      <c r="W500" s="47"/>
      <c r="X500" s="47"/>
      <c r="Y500" s="47"/>
      <c r="Z500" s="47"/>
      <c r="AA500" s="47"/>
      <c r="AB500" s="47"/>
      <c r="AC500" s="47"/>
      <c r="AD500" s="47"/>
      <c r="AE500" s="47"/>
    </row>
    <row r="501" spans="2:31" x14ac:dyDescent="0.2">
      <c r="B501" s="47"/>
      <c r="C501" s="47"/>
      <c r="D501" s="47"/>
      <c r="E501" s="47"/>
      <c r="F501" s="47"/>
      <c r="G501" s="47"/>
      <c r="H501" s="47"/>
      <c r="I501" s="47"/>
      <c r="J501" s="47"/>
      <c r="K501" s="47"/>
      <c r="L501" s="47"/>
      <c r="M501" s="47"/>
      <c r="N501" s="47"/>
      <c r="O501" s="47"/>
      <c r="P501" s="47"/>
      <c r="Q501" s="47"/>
      <c r="R501" s="47"/>
      <c r="S501" s="47"/>
      <c r="T501" s="47"/>
      <c r="U501" s="47"/>
      <c r="V501" s="47"/>
      <c r="W501" s="47"/>
      <c r="X501" s="47"/>
      <c r="Y501" s="47"/>
      <c r="Z501" s="47"/>
      <c r="AA501" s="47"/>
      <c r="AB501" s="47"/>
      <c r="AC501" s="47"/>
      <c r="AD501" s="47"/>
      <c r="AE501" s="47"/>
    </row>
    <row r="502" spans="2:31" x14ac:dyDescent="0.2">
      <c r="B502" s="47"/>
      <c r="C502" s="47"/>
      <c r="D502" s="47"/>
      <c r="E502" s="47"/>
      <c r="F502" s="47"/>
      <c r="G502" s="47"/>
      <c r="H502" s="47"/>
      <c r="I502" s="47"/>
      <c r="J502" s="47"/>
      <c r="K502" s="47"/>
      <c r="L502" s="47"/>
      <c r="M502" s="47"/>
      <c r="N502" s="47"/>
      <c r="O502" s="47"/>
      <c r="P502" s="47"/>
      <c r="Q502" s="47"/>
      <c r="R502" s="47"/>
      <c r="S502" s="47"/>
      <c r="T502" s="47"/>
      <c r="U502" s="47"/>
      <c r="V502" s="47"/>
      <c r="W502" s="47"/>
      <c r="X502" s="47"/>
      <c r="Y502" s="47"/>
      <c r="Z502" s="47"/>
      <c r="AA502" s="47"/>
      <c r="AB502" s="47"/>
      <c r="AC502" s="47"/>
      <c r="AD502" s="47"/>
      <c r="AE502" s="47"/>
    </row>
    <row r="503" spans="2:31" x14ac:dyDescent="0.2">
      <c r="B503" s="47"/>
      <c r="C503" s="47"/>
      <c r="D503" s="47"/>
      <c r="E503" s="47"/>
      <c r="F503" s="47"/>
      <c r="G503" s="47"/>
      <c r="H503" s="47"/>
      <c r="I503" s="47"/>
      <c r="J503" s="47"/>
      <c r="K503" s="47"/>
      <c r="L503" s="47"/>
      <c r="M503" s="47"/>
      <c r="N503" s="47"/>
      <c r="O503" s="47"/>
      <c r="P503" s="47"/>
      <c r="Q503" s="47"/>
      <c r="R503" s="47"/>
      <c r="S503" s="47"/>
      <c r="T503" s="47"/>
      <c r="U503" s="47"/>
      <c r="V503" s="47"/>
      <c r="W503" s="47"/>
      <c r="X503" s="47"/>
      <c r="Y503" s="47"/>
      <c r="Z503" s="47"/>
      <c r="AA503" s="47"/>
      <c r="AB503" s="47"/>
      <c r="AC503" s="47"/>
      <c r="AD503" s="47"/>
      <c r="AE503" s="47"/>
    </row>
    <row r="504" spans="2:31" x14ac:dyDescent="0.2">
      <c r="B504" s="47"/>
      <c r="C504" s="47"/>
      <c r="D504" s="47"/>
      <c r="E504" s="47"/>
      <c r="F504" s="47"/>
      <c r="G504" s="47"/>
      <c r="H504" s="47"/>
      <c r="I504" s="47"/>
      <c r="J504" s="47"/>
      <c r="K504" s="47"/>
      <c r="L504" s="47"/>
      <c r="M504" s="47"/>
      <c r="N504" s="47"/>
      <c r="O504" s="47"/>
      <c r="P504" s="47"/>
      <c r="Q504" s="47"/>
      <c r="R504" s="47"/>
      <c r="S504" s="47"/>
      <c r="T504" s="47"/>
      <c r="U504" s="47"/>
      <c r="V504" s="47"/>
      <c r="W504" s="47"/>
      <c r="X504" s="47"/>
      <c r="Y504" s="47"/>
      <c r="Z504" s="47"/>
      <c r="AA504" s="47"/>
      <c r="AB504" s="47"/>
      <c r="AC504" s="47"/>
      <c r="AD504" s="47"/>
      <c r="AE504" s="47"/>
    </row>
    <row r="505" spans="2:31" x14ac:dyDescent="0.2">
      <c r="B505" s="47"/>
      <c r="C505" s="47"/>
      <c r="D505" s="47"/>
      <c r="E505" s="47"/>
      <c r="F505" s="47"/>
      <c r="G505" s="47"/>
      <c r="H505" s="47"/>
      <c r="I505" s="47"/>
      <c r="J505" s="47"/>
      <c r="K505" s="47"/>
      <c r="L505" s="47"/>
      <c r="M505" s="47"/>
      <c r="N505" s="47"/>
      <c r="O505" s="47"/>
      <c r="P505" s="47"/>
      <c r="Q505" s="47"/>
      <c r="R505" s="47"/>
      <c r="S505" s="47"/>
      <c r="T505" s="47"/>
      <c r="U505" s="47"/>
      <c r="V505" s="47"/>
      <c r="W505" s="47"/>
      <c r="X505" s="47"/>
      <c r="Y505" s="47"/>
      <c r="Z505" s="47"/>
      <c r="AA505" s="47"/>
      <c r="AB505" s="47"/>
      <c r="AC505" s="47"/>
      <c r="AD505" s="47"/>
      <c r="AE505" s="47"/>
    </row>
    <row r="506" spans="2:31" x14ac:dyDescent="0.2">
      <c r="B506" s="47"/>
      <c r="C506" s="47"/>
      <c r="D506" s="47"/>
      <c r="E506" s="47"/>
      <c r="F506" s="47"/>
      <c r="G506" s="47"/>
      <c r="H506" s="47"/>
      <c r="I506" s="47"/>
      <c r="J506" s="47"/>
      <c r="K506" s="47"/>
      <c r="L506" s="47"/>
      <c r="M506" s="47"/>
      <c r="N506" s="47"/>
      <c r="O506" s="47"/>
      <c r="P506" s="47"/>
      <c r="Q506" s="47"/>
      <c r="R506" s="47"/>
      <c r="S506" s="47"/>
      <c r="T506" s="47"/>
      <c r="U506" s="47"/>
      <c r="V506" s="47"/>
      <c r="W506" s="47"/>
      <c r="X506" s="47"/>
      <c r="Y506" s="47"/>
      <c r="Z506" s="47"/>
      <c r="AA506" s="47"/>
      <c r="AB506" s="47"/>
      <c r="AC506" s="47"/>
      <c r="AD506" s="47"/>
      <c r="AE506" s="47"/>
    </row>
    <row r="507" spans="2:31" x14ac:dyDescent="0.2">
      <c r="B507" s="47"/>
      <c r="C507" s="47"/>
      <c r="D507" s="47"/>
      <c r="E507" s="47"/>
      <c r="F507" s="47"/>
      <c r="G507" s="47"/>
      <c r="H507" s="47"/>
      <c r="I507" s="47"/>
      <c r="J507" s="47"/>
      <c r="K507" s="47"/>
      <c r="L507" s="47"/>
      <c r="M507" s="47"/>
      <c r="N507" s="47"/>
      <c r="O507" s="47"/>
      <c r="P507" s="47"/>
      <c r="Q507" s="47"/>
      <c r="R507" s="47"/>
      <c r="S507" s="47"/>
      <c r="T507" s="47"/>
      <c r="U507" s="47"/>
      <c r="V507" s="47"/>
      <c r="W507" s="47"/>
      <c r="X507" s="47"/>
      <c r="Y507" s="47"/>
      <c r="Z507" s="47"/>
      <c r="AA507" s="47"/>
      <c r="AB507" s="47"/>
      <c r="AC507" s="47"/>
      <c r="AD507" s="47"/>
      <c r="AE507" s="47"/>
    </row>
    <row r="508" spans="2:31" x14ac:dyDescent="0.2">
      <c r="B508" s="47"/>
      <c r="C508" s="47"/>
      <c r="D508" s="47"/>
      <c r="E508" s="47"/>
      <c r="F508" s="47"/>
      <c r="G508" s="47"/>
      <c r="H508" s="47"/>
      <c r="I508" s="47"/>
      <c r="J508" s="47"/>
      <c r="K508" s="47"/>
      <c r="L508" s="47"/>
      <c r="M508" s="47"/>
      <c r="N508" s="47"/>
      <c r="O508" s="47"/>
      <c r="P508" s="47"/>
      <c r="Q508" s="47"/>
      <c r="R508" s="47"/>
      <c r="S508" s="47"/>
      <c r="T508" s="47"/>
      <c r="U508" s="47"/>
      <c r="V508" s="47"/>
      <c r="W508" s="47"/>
      <c r="X508" s="47"/>
      <c r="Y508" s="47"/>
      <c r="Z508" s="47"/>
      <c r="AA508" s="47"/>
      <c r="AB508" s="47"/>
      <c r="AC508" s="47"/>
      <c r="AD508" s="47"/>
      <c r="AE508" s="47"/>
    </row>
    <row r="509" spans="2:31" x14ac:dyDescent="0.2">
      <c r="B509" s="47"/>
      <c r="C509" s="47"/>
      <c r="D509" s="47"/>
      <c r="E509" s="47"/>
      <c r="F509" s="47"/>
      <c r="G509" s="47"/>
      <c r="H509" s="47"/>
      <c r="I509" s="47"/>
      <c r="J509" s="47"/>
      <c r="K509" s="47"/>
      <c r="L509" s="47"/>
      <c r="M509" s="47"/>
      <c r="N509" s="47"/>
      <c r="O509" s="47"/>
      <c r="P509" s="47"/>
      <c r="Q509" s="47"/>
      <c r="R509" s="47"/>
      <c r="S509" s="47"/>
      <c r="T509" s="47"/>
      <c r="U509" s="47"/>
      <c r="V509" s="47"/>
      <c r="W509" s="47"/>
      <c r="X509" s="47"/>
      <c r="Y509" s="47"/>
      <c r="Z509" s="47"/>
      <c r="AA509" s="47"/>
      <c r="AB509" s="47"/>
      <c r="AC509" s="47"/>
      <c r="AD509" s="47"/>
      <c r="AE509" s="47"/>
    </row>
    <row r="510" spans="2:31" x14ac:dyDescent="0.2">
      <c r="B510" s="47"/>
      <c r="C510" s="47"/>
      <c r="D510" s="47"/>
      <c r="E510" s="47"/>
      <c r="F510" s="47"/>
      <c r="G510" s="47"/>
      <c r="H510" s="47"/>
      <c r="I510" s="47"/>
      <c r="J510" s="47"/>
      <c r="K510" s="47"/>
      <c r="L510" s="47"/>
      <c r="M510" s="47"/>
      <c r="N510" s="47"/>
      <c r="O510" s="47"/>
      <c r="P510" s="47"/>
      <c r="Q510" s="47"/>
      <c r="R510" s="47"/>
      <c r="S510" s="47"/>
      <c r="T510" s="47"/>
      <c r="U510" s="47"/>
      <c r="V510" s="47"/>
      <c r="W510" s="47"/>
      <c r="X510" s="47"/>
      <c r="Y510" s="47"/>
      <c r="Z510" s="47"/>
      <c r="AA510" s="47"/>
      <c r="AB510" s="47"/>
      <c r="AC510" s="47"/>
      <c r="AD510" s="47"/>
      <c r="AE510" s="47"/>
    </row>
    <row r="511" spans="2:31" x14ac:dyDescent="0.2">
      <c r="B511" s="47"/>
      <c r="C511" s="47"/>
      <c r="D511" s="47"/>
      <c r="E511" s="47"/>
      <c r="F511" s="47"/>
      <c r="G511" s="47"/>
      <c r="H511" s="47"/>
      <c r="I511" s="47"/>
      <c r="J511" s="47"/>
      <c r="K511" s="47"/>
      <c r="L511" s="47"/>
      <c r="M511" s="47"/>
      <c r="N511" s="47"/>
      <c r="O511" s="47"/>
      <c r="P511" s="47"/>
      <c r="Q511" s="47"/>
      <c r="R511" s="47"/>
      <c r="S511" s="47"/>
      <c r="T511" s="47"/>
      <c r="U511" s="47"/>
      <c r="V511" s="47"/>
      <c r="W511" s="47"/>
      <c r="X511" s="47"/>
      <c r="Y511" s="47"/>
      <c r="Z511" s="47"/>
      <c r="AA511" s="47"/>
      <c r="AB511" s="47"/>
      <c r="AC511" s="47"/>
      <c r="AD511" s="47"/>
      <c r="AE511" s="47"/>
    </row>
    <row r="512" spans="2:31" x14ac:dyDescent="0.2">
      <c r="B512" s="47"/>
      <c r="C512" s="47"/>
      <c r="D512" s="47"/>
      <c r="E512" s="47"/>
      <c r="F512" s="47"/>
      <c r="G512" s="47"/>
      <c r="H512" s="47"/>
      <c r="I512" s="47"/>
      <c r="J512" s="47"/>
      <c r="K512" s="47"/>
      <c r="L512" s="47"/>
      <c r="M512" s="47"/>
      <c r="N512" s="47"/>
      <c r="O512" s="47"/>
      <c r="P512" s="47"/>
      <c r="Q512" s="47"/>
      <c r="R512" s="47"/>
      <c r="S512" s="47"/>
      <c r="T512" s="47"/>
      <c r="U512" s="47"/>
      <c r="V512" s="47"/>
      <c r="W512" s="47"/>
      <c r="X512" s="47"/>
      <c r="Y512" s="47"/>
      <c r="Z512" s="47"/>
      <c r="AA512" s="47"/>
      <c r="AB512" s="47"/>
      <c r="AC512" s="47"/>
      <c r="AD512" s="47"/>
      <c r="AE512" s="47"/>
    </row>
    <row r="513" spans="2:31" x14ac:dyDescent="0.2">
      <c r="B513" s="47"/>
      <c r="C513" s="47"/>
      <c r="D513" s="47"/>
      <c r="E513" s="47"/>
      <c r="F513" s="47"/>
      <c r="G513" s="47"/>
      <c r="H513" s="47"/>
      <c r="I513" s="47"/>
      <c r="J513" s="47"/>
      <c r="K513" s="47"/>
      <c r="L513" s="47"/>
      <c r="M513" s="47"/>
      <c r="N513" s="47"/>
      <c r="O513" s="47"/>
      <c r="P513" s="47"/>
      <c r="Q513" s="47"/>
      <c r="R513" s="47"/>
      <c r="S513" s="47"/>
      <c r="T513" s="47"/>
      <c r="U513" s="47"/>
      <c r="V513" s="47"/>
      <c r="W513" s="47"/>
      <c r="X513" s="47"/>
      <c r="Y513" s="47"/>
      <c r="Z513" s="47"/>
      <c r="AA513" s="47"/>
      <c r="AB513" s="47"/>
      <c r="AC513" s="47"/>
      <c r="AD513" s="47"/>
      <c r="AE513" s="47"/>
    </row>
    <row r="514" spans="2:31" x14ac:dyDescent="0.2">
      <c r="B514" s="47"/>
      <c r="C514" s="47"/>
      <c r="D514" s="47"/>
      <c r="E514" s="47"/>
      <c r="F514" s="47"/>
      <c r="G514" s="47"/>
      <c r="H514" s="47"/>
      <c r="I514" s="47"/>
      <c r="J514" s="47"/>
      <c r="K514" s="47"/>
      <c r="L514" s="47"/>
      <c r="M514" s="47"/>
      <c r="N514" s="47"/>
      <c r="O514" s="47"/>
      <c r="P514" s="47"/>
      <c r="Q514" s="47"/>
      <c r="R514" s="47"/>
      <c r="S514" s="47"/>
      <c r="T514" s="47"/>
      <c r="U514" s="47"/>
      <c r="V514" s="47"/>
      <c r="W514" s="47"/>
      <c r="X514" s="47"/>
      <c r="Y514" s="47"/>
      <c r="Z514" s="47"/>
      <c r="AA514" s="47"/>
      <c r="AB514" s="47"/>
      <c r="AC514" s="47"/>
      <c r="AD514" s="47"/>
      <c r="AE514" s="47"/>
    </row>
    <row r="515" spans="2:31" x14ac:dyDescent="0.2">
      <c r="B515" s="47"/>
      <c r="C515" s="47"/>
      <c r="D515" s="47"/>
      <c r="E515" s="47"/>
      <c r="F515" s="47"/>
      <c r="G515" s="47"/>
      <c r="H515" s="47"/>
      <c r="I515" s="47"/>
      <c r="J515" s="47"/>
      <c r="K515" s="47"/>
      <c r="L515" s="47"/>
      <c r="M515" s="47"/>
      <c r="N515" s="47"/>
      <c r="O515" s="47"/>
      <c r="P515" s="47"/>
      <c r="Q515" s="47"/>
      <c r="R515" s="47"/>
      <c r="S515" s="47"/>
      <c r="T515" s="47"/>
      <c r="U515" s="47"/>
      <c r="V515" s="47"/>
      <c r="W515" s="47"/>
      <c r="X515" s="47"/>
      <c r="Y515" s="47"/>
      <c r="Z515" s="47"/>
      <c r="AA515" s="47"/>
      <c r="AB515" s="47"/>
      <c r="AC515" s="47"/>
      <c r="AD515" s="47"/>
      <c r="AE515" s="47"/>
    </row>
    <row r="516" spans="2:31" x14ac:dyDescent="0.2">
      <c r="B516" s="47"/>
      <c r="C516" s="47"/>
      <c r="D516" s="47"/>
      <c r="E516" s="47"/>
      <c r="F516" s="47"/>
      <c r="G516" s="47"/>
      <c r="H516" s="47"/>
      <c r="I516" s="47"/>
      <c r="J516" s="47"/>
      <c r="K516" s="47"/>
      <c r="L516" s="47"/>
      <c r="M516" s="47"/>
      <c r="N516" s="47"/>
      <c r="O516" s="47"/>
      <c r="P516" s="47"/>
      <c r="Q516" s="47"/>
      <c r="R516" s="47"/>
      <c r="S516" s="47"/>
      <c r="T516" s="47"/>
      <c r="U516" s="47"/>
      <c r="V516" s="47"/>
      <c r="W516" s="47"/>
      <c r="X516" s="47"/>
      <c r="Y516" s="47"/>
      <c r="Z516" s="47"/>
      <c r="AA516" s="47"/>
      <c r="AB516" s="47"/>
      <c r="AC516" s="47"/>
      <c r="AD516" s="47"/>
      <c r="AE516" s="47"/>
    </row>
    <row r="517" spans="2:31" x14ac:dyDescent="0.2">
      <c r="B517" s="47"/>
      <c r="C517" s="47"/>
      <c r="D517" s="47"/>
      <c r="E517" s="47"/>
      <c r="F517" s="47"/>
      <c r="G517" s="47"/>
      <c r="H517" s="47"/>
      <c r="I517" s="47"/>
      <c r="J517" s="47"/>
      <c r="K517" s="47"/>
      <c r="L517" s="47"/>
      <c r="M517" s="47"/>
      <c r="N517" s="47"/>
      <c r="O517" s="47"/>
      <c r="P517" s="47"/>
      <c r="Q517" s="47"/>
      <c r="R517" s="47"/>
      <c r="S517" s="47"/>
      <c r="T517" s="47"/>
      <c r="U517" s="47"/>
      <c r="V517" s="47"/>
      <c r="W517" s="47"/>
      <c r="X517" s="47"/>
      <c r="Y517" s="47"/>
      <c r="Z517" s="47"/>
      <c r="AA517" s="47"/>
      <c r="AB517" s="47"/>
      <c r="AC517" s="47"/>
      <c r="AD517" s="47"/>
      <c r="AE517" s="47"/>
    </row>
    <row r="518" spans="2:31" x14ac:dyDescent="0.2">
      <c r="B518" s="47"/>
      <c r="C518" s="47"/>
      <c r="D518" s="47"/>
      <c r="E518" s="47"/>
      <c r="F518" s="47"/>
      <c r="G518" s="47"/>
      <c r="H518" s="47"/>
      <c r="I518" s="47"/>
      <c r="J518" s="47"/>
      <c r="K518" s="47"/>
      <c r="L518" s="47"/>
      <c r="M518" s="47"/>
      <c r="N518" s="47"/>
      <c r="O518" s="47"/>
      <c r="P518" s="47"/>
      <c r="Q518" s="47"/>
      <c r="R518" s="47"/>
      <c r="S518" s="47"/>
      <c r="T518" s="47"/>
      <c r="U518" s="47"/>
      <c r="V518" s="47"/>
      <c r="W518" s="47"/>
      <c r="X518" s="47"/>
      <c r="Y518" s="47"/>
      <c r="Z518" s="47"/>
      <c r="AA518" s="47"/>
      <c r="AB518" s="47"/>
      <c r="AC518" s="47"/>
      <c r="AD518" s="47"/>
      <c r="AE518" s="47"/>
    </row>
    <row r="519" spans="2:31" x14ac:dyDescent="0.2">
      <c r="B519" s="47"/>
      <c r="C519" s="47"/>
      <c r="D519" s="47"/>
      <c r="E519" s="47"/>
      <c r="F519" s="47"/>
      <c r="G519" s="47"/>
      <c r="H519" s="47"/>
      <c r="I519" s="47"/>
      <c r="J519" s="47"/>
      <c r="K519" s="47"/>
      <c r="L519" s="47"/>
      <c r="M519" s="47"/>
      <c r="N519" s="47"/>
      <c r="O519" s="47"/>
      <c r="P519" s="47"/>
      <c r="Q519" s="47"/>
      <c r="R519" s="47"/>
      <c r="S519" s="47"/>
      <c r="T519" s="47"/>
      <c r="U519" s="47"/>
      <c r="V519" s="47"/>
      <c r="W519" s="47"/>
      <c r="X519" s="47"/>
      <c r="Y519" s="47"/>
      <c r="Z519" s="47"/>
      <c r="AA519" s="47"/>
      <c r="AB519" s="47"/>
      <c r="AC519" s="47"/>
      <c r="AD519" s="47"/>
      <c r="AE519" s="47"/>
    </row>
    <row r="520" spans="2:31" x14ac:dyDescent="0.2">
      <c r="B520" s="47"/>
      <c r="C520" s="47"/>
      <c r="D520" s="47"/>
      <c r="E520" s="47"/>
      <c r="F520" s="47"/>
      <c r="G520" s="47"/>
      <c r="H520" s="47"/>
      <c r="I520" s="47"/>
      <c r="J520" s="47"/>
      <c r="K520" s="47"/>
      <c r="L520" s="47"/>
      <c r="M520" s="47"/>
      <c r="N520" s="47"/>
      <c r="O520" s="47"/>
      <c r="P520" s="47"/>
      <c r="Q520" s="47"/>
      <c r="R520" s="47"/>
      <c r="S520" s="47"/>
      <c r="T520" s="47"/>
      <c r="U520" s="47"/>
      <c r="V520" s="47"/>
      <c r="W520" s="47"/>
      <c r="X520" s="47"/>
      <c r="Y520" s="47"/>
      <c r="Z520" s="47"/>
      <c r="AA520" s="47"/>
      <c r="AB520" s="47"/>
      <c r="AC520" s="47"/>
      <c r="AD520" s="47"/>
      <c r="AE520" s="47"/>
    </row>
    <row r="521" spans="2:31" x14ac:dyDescent="0.2">
      <c r="B521" s="47"/>
      <c r="C521" s="47"/>
      <c r="D521" s="47"/>
      <c r="E521" s="47"/>
      <c r="F521" s="47"/>
      <c r="G521" s="47"/>
      <c r="H521" s="47"/>
      <c r="I521" s="47"/>
      <c r="J521" s="47"/>
      <c r="K521" s="47"/>
      <c r="L521" s="47"/>
      <c r="M521" s="47"/>
      <c r="N521" s="47"/>
      <c r="O521" s="47"/>
      <c r="P521" s="47"/>
      <c r="Q521" s="47"/>
      <c r="R521" s="47"/>
      <c r="S521" s="47"/>
      <c r="T521" s="47"/>
      <c r="U521" s="47"/>
      <c r="V521" s="47"/>
      <c r="W521" s="47"/>
      <c r="X521" s="47"/>
      <c r="Y521" s="47"/>
      <c r="Z521" s="47"/>
      <c r="AA521" s="47"/>
      <c r="AB521" s="47"/>
      <c r="AC521" s="47"/>
      <c r="AD521" s="47"/>
      <c r="AE521" s="47"/>
    </row>
    <row r="522" spans="2:31" x14ac:dyDescent="0.2">
      <c r="B522" s="47"/>
      <c r="C522" s="47"/>
      <c r="D522" s="47"/>
      <c r="E522" s="47"/>
      <c r="F522" s="47"/>
      <c r="G522" s="47"/>
      <c r="H522" s="47"/>
      <c r="I522" s="47"/>
      <c r="J522" s="47"/>
      <c r="K522" s="47"/>
      <c r="L522" s="47"/>
      <c r="M522" s="47"/>
      <c r="N522" s="47"/>
      <c r="O522" s="47"/>
      <c r="P522" s="47"/>
      <c r="Q522" s="47"/>
      <c r="R522" s="47"/>
      <c r="S522" s="47"/>
      <c r="T522" s="47"/>
      <c r="U522" s="47"/>
      <c r="V522" s="47"/>
      <c r="W522" s="47"/>
      <c r="X522" s="47"/>
      <c r="Y522" s="47"/>
      <c r="Z522" s="47"/>
      <c r="AA522" s="47"/>
      <c r="AB522" s="47"/>
      <c r="AC522" s="47"/>
      <c r="AD522" s="47"/>
      <c r="AE522" s="47"/>
    </row>
    <row r="523" spans="2:31" x14ac:dyDescent="0.2">
      <c r="B523" s="47"/>
      <c r="C523" s="47"/>
      <c r="D523" s="47"/>
      <c r="E523" s="47"/>
      <c r="F523" s="47"/>
      <c r="G523" s="47"/>
      <c r="H523" s="47"/>
      <c r="I523" s="47"/>
      <c r="J523" s="47"/>
      <c r="K523" s="47"/>
      <c r="L523" s="47"/>
      <c r="M523" s="47"/>
      <c r="N523" s="47"/>
      <c r="O523" s="47"/>
      <c r="P523" s="47"/>
      <c r="Q523" s="47"/>
      <c r="R523" s="47"/>
      <c r="S523" s="47"/>
      <c r="T523" s="47"/>
      <c r="U523" s="47"/>
      <c r="V523" s="47"/>
      <c r="W523" s="47"/>
      <c r="X523" s="47"/>
      <c r="Y523" s="47"/>
      <c r="Z523" s="47"/>
      <c r="AA523" s="47"/>
      <c r="AB523" s="47"/>
      <c r="AC523" s="47"/>
      <c r="AD523" s="47"/>
      <c r="AE523" s="47"/>
    </row>
    <row r="524" spans="2:31" x14ac:dyDescent="0.2">
      <c r="B524" s="47"/>
      <c r="C524" s="47"/>
      <c r="D524" s="47"/>
      <c r="E524" s="47"/>
      <c r="F524" s="47"/>
      <c r="G524" s="47"/>
      <c r="H524" s="47"/>
      <c r="I524" s="47"/>
      <c r="J524" s="47"/>
      <c r="K524" s="47"/>
      <c r="L524" s="47"/>
      <c r="M524" s="47"/>
      <c r="N524" s="47"/>
      <c r="O524" s="47"/>
      <c r="P524" s="47"/>
      <c r="Q524" s="47"/>
      <c r="R524" s="47"/>
      <c r="S524" s="47"/>
      <c r="T524" s="47"/>
      <c r="U524" s="47"/>
      <c r="V524" s="47"/>
      <c r="W524" s="47"/>
      <c r="X524" s="47"/>
      <c r="Y524" s="47"/>
      <c r="Z524" s="47"/>
      <c r="AA524" s="47"/>
      <c r="AB524" s="47"/>
      <c r="AC524" s="47"/>
      <c r="AD524" s="47"/>
      <c r="AE524" s="47"/>
    </row>
    <row r="525" spans="2:31" x14ac:dyDescent="0.2">
      <c r="B525" s="47"/>
      <c r="C525" s="47"/>
      <c r="D525" s="47"/>
      <c r="E525" s="47"/>
      <c r="F525" s="47"/>
      <c r="G525" s="47"/>
      <c r="H525" s="47"/>
      <c r="I525" s="47"/>
      <c r="J525" s="47"/>
      <c r="K525" s="47"/>
      <c r="L525" s="47"/>
      <c r="M525" s="47"/>
      <c r="N525" s="47"/>
      <c r="O525" s="47"/>
      <c r="P525" s="47"/>
      <c r="Q525" s="47"/>
      <c r="R525" s="47"/>
      <c r="S525" s="47"/>
      <c r="T525" s="47"/>
      <c r="U525" s="47"/>
      <c r="V525" s="47"/>
      <c r="W525" s="47"/>
      <c r="X525" s="47"/>
      <c r="Y525" s="47"/>
      <c r="Z525" s="47"/>
      <c r="AA525" s="47"/>
      <c r="AB525" s="47"/>
      <c r="AC525" s="47"/>
      <c r="AD525" s="47"/>
      <c r="AE525" s="47"/>
    </row>
    <row r="526" spans="2:31" x14ac:dyDescent="0.2">
      <c r="B526" s="47"/>
      <c r="C526" s="47"/>
      <c r="D526" s="47"/>
      <c r="E526" s="47"/>
      <c r="F526" s="47"/>
      <c r="G526" s="47"/>
      <c r="H526" s="47"/>
      <c r="I526" s="47"/>
      <c r="J526" s="47"/>
      <c r="K526" s="47"/>
      <c r="L526" s="47"/>
      <c r="M526" s="47"/>
      <c r="N526" s="47"/>
      <c r="O526" s="47"/>
      <c r="P526" s="47"/>
      <c r="Q526" s="47"/>
      <c r="R526" s="47"/>
      <c r="S526" s="47"/>
      <c r="T526" s="47"/>
      <c r="U526" s="47"/>
      <c r="V526" s="47"/>
      <c r="W526" s="47"/>
      <c r="X526" s="47"/>
      <c r="Y526" s="47"/>
      <c r="Z526" s="47"/>
      <c r="AA526" s="47"/>
      <c r="AB526" s="47"/>
      <c r="AC526" s="47"/>
      <c r="AD526" s="47"/>
      <c r="AE526" s="47"/>
    </row>
    <row r="527" spans="2:31" x14ac:dyDescent="0.2">
      <c r="B527" s="47"/>
      <c r="C527" s="47"/>
      <c r="D527" s="47"/>
      <c r="E527" s="47"/>
      <c r="F527" s="47"/>
      <c r="G527" s="47"/>
      <c r="H527" s="47"/>
      <c r="I527" s="47"/>
      <c r="J527" s="47"/>
      <c r="K527" s="47"/>
      <c r="L527" s="47"/>
      <c r="M527" s="47"/>
      <c r="N527" s="47"/>
      <c r="O527" s="47"/>
      <c r="P527" s="47"/>
      <c r="Q527" s="47"/>
      <c r="R527" s="47"/>
      <c r="S527" s="47"/>
      <c r="T527" s="47"/>
      <c r="U527" s="47"/>
      <c r="V527" s="47"/>
      <c r="W527" s="47"/>
      <c r="X527" s="47"/>
      <c r="Y527" s="47"/>
      <c r="Z527" s="47"/>
      <c r="AA527" s="47"/>
      <c r="AB527" s="47"/>
      <c r="AC527" s="47"/>
      <c r="AD527" s="47"/>
      <c r="AE527" s="47"/>
    </row>
    <row r="528" spans="2:31" x14ac:dyDescent="0.2">
      <c r="B528" s="47"/>
      <c r="C528" s="47"/>
      <c r="D528" s="47"/>
      <c r="E528" s="47"/>
      <c r="F528" s="47"/>
      <c r="G528" s="47"/>
      <c r="H528" s="47"/>
      <c r="I528" s="47"/>
      <c r="J528" s="47"/>
      <c r="K528" s="47"/>
      <c r="L528" s="47"/>
      <c r="M528" s="47"/>
      <c r="N528" s="47"/>
      <c r="O528" s="47"/>
      <c r="P528" s="47"/>
      <c r="Q528" s="47"/>
      <c r="R528" s="47"/>
      <c r="S528" s="47"/>
      <c r="T528" s="47"/>
      <c r="U528" s="47"/>
      <c r="V528" s="47"/>
      <c r="W528" s="47"/>
      <c r="X528" s="47"/>
      <c r="Y528" s="47"/>
      <c r="Z528" s="47"/>
      <c r="AA528" s="47"/>
      <c r="AB528" s="47"/>
      <c r="AC528" s="47"/>
      <c r="AD528" s="47"/>
      <c r="AE528" s="47"/>
    </row>
    <row r="529" spans="2:31" x14ac:dyDescent="0.2">
      <c r="B529" s="47"/>
      <c r="C529" s="47"/>
      <c r="D529" s="47"/>
      <c r="E529" s="47"/>
      <c r="F529" s="47"/>
      <c r="G529" s="47"/>
      <c r="H529" s="47"/>
      <c r="I529" s="47"/>
      <c r="J529" s="47"/>
      <c r="K529" s="47"/>
      <c r="L529" s="47"/>
      <c r="M529" s="47"/>
      <c r="N529" s="47"/>
      <c r="O529" s="47"/>
      <c r="P529" s="47"/>
      <c r="Q529" s="47"/>
      <c r="R529" s="47"/>
      <c r="S529" s="47"/>
      <c r="T529" s="47"/>
      <c r="U529" s="47"/>
      <c r="V529" s="47"/>
      <c r="W529" s="47"/>
      <c r="X529" s="47"/>
      <c r="Y529" s="47"/>
      <c r="Z529" s="47"/>
      <c r="AA529" s="47"/>
      <c r="AB529" s="47"/>
      <c r="AC529" s="47"/>
      <c r="AD529" s="47"/>
      <c r="AE529" s="47"/>
    </row>
    <row r="530" spans="2:31" x14ac:dyDescent="0.2">
      <c r="B530" s="47"/>
      <c r="C530" s="47"/>
      <c r="D530" s="47"/>
      <c r="E530" s="47"/>
      <c r="F530" s="47"/>
      <c r="G530" s="47"/>
      <c r="H530" s="47"/>
      <c r="I530" s="47"/>
      <c r="J530" s="47"/>
      <c r="K530" s="47"/>
      <c r="L530" s="47"/>
      <c r="M530" s="47"/>
      <c r="N530" s="47"/>
      <c r="O530" s="47"/>
      <c r="P530" s="47"/>
      <c r="Q530" s="47"/>
      <c r="R530" s="47"/>
      <c r="S530" s="47"/>
      <c r="T530" s="47"/>
      <c r="U530" s="47"/>
      <c r="V530" s="47"/>
      <c r="W530" s="47"/>
      <c r="X530" s="47"/>
      <c r="Y530" s="47"/>
      <c r="Z530" s="47"/>
      <c r="AA530" s="47"/>
      <c r="AB530" s="47"/>
      <c r="AC530" s="47"/>
      <c r="AD530" s="47"/>
      <c r="AE530" s="47"/>
    </row>
    <row r="531" spans="2:31" x14ac:dyDescent="0.2">
      <c r="B531" s="47"/>
      <c r="C531" s="47"/>
      <c r="D531" s="47"/>
      <c r="E531" s="47"/>
      <c r="F531" s="47"/>
      <c r="G531" s="47"/>
      <c r="H531" s="47"/>
      <c r="I531" s="47"/>
      <c r="J531" s="47"/>
      <c r="K531" s="47"/>
      <c r="L531" s="47"/>
      <c r="M531" s="47"/>
      <c r="N531" s="47"/>
      <c r="O531" s="47"/>
      <c r="P531" s="47"/>
      <c r="Q531" s="47"/>
      <c r="R531" s="47"/>
      <c r="S531" s="47"/>
      <c r="T531" s="47"/>
      <c r="U531" s="47"/>
      <c r="V531" s="47"/>
      <c r="W531" s="47"/>
      <c r="X531" s="47"/>
      <c r="Y531" s="47"/>
      <c r="Z531" s="47"/>
      <c r="AA531" s="47"/>
      <c r="AB531" s="47"/>
      <c r="AC531" s="47"/>
      <c r="AD531" s="47"/>
      <c r="AE531" s="47"/>
    </row>
    <row r="532" spans="2:31" x14ac:dyDescent="0.2">
      <c r="B532" s="47"/>
      <c r="C532" s="47"/>
      <c r="D532" s="47"/>
      <c r="E532" s="47"/>
      <c r="F532" s="47"/>
      <c r="G532" s="47"/>
      <c r="H532" s="47"/>
      <c r="I532" s="47"/>
      <c r="J532" s="47"/>
      <c r="K532" s="47"/>
      <c r="L532" s="47"/>
      <c r="M532" s="47"/>
      <c r="N532" s="47"/>
      <c r="O532" s="47"/>
      <c r="P532" s="47"/>
      <c r="Q532" s="47"/>
      <c r="R532" s="47"/>
      <c r="S532" s="47"/>
      <c r="T532" s="47"/>
      <c r="U532" s="47"/>
      <c r="V532" s="47"/>
      <c r="W532" s="47"/>
      <c r="X532" s="47"/>
      <c r="Y532" s="47"/>
      <c r="Z532" s="47"/>
      <c r="AA532" s="47"/>
      <c r="AB532" s="47"/>
      <c r="AC532" s="47"/>
      <c r="AD532" s="47"/>
      <c r="AE532" s="47"/>
    </row>
    <row r="533" spans="2:31" x14ac:dyDescent="0.2">
      <c r="B533" s="47"/>
      <c r="C533" s="47"/>
      <c r="D533" s="47"/>
      <c r="E533" s="47"/>
      <c r="F533" s="47"/>
      <c r="G533" s="47"/>
      <c r="H533" s="47"/>
      <c r="I533" s="47"/>
      <c r="J533" s="47"/>
      <c r="K533" s="47"/>
      <c r="L533" s="47"/>
      <c r="M533" s="47"/>
      <c r="N533" s="47"/>
      <c r="O533" s="47"/>
      <c r="P533" s="47"/>
      <c r="Q533" s="47"/>
      <c r="R533" s="47"/>
      <c r="S533" s="47"/>
      <c r="T533" s="47"/>
      <c r="U533" s="47"/>
      <c r="V533" s="47"/>
      <c r="W533" s="47"/>
      <c r="X533" s="47"/>
      <c r="Y533" s="47"/>
      <c r="Z533" s="47"/>
      <c r="AA533" s="47"/>
      <c r="AB533" s="47"/>
      <c r="AC533" s="47"/>
      <c r="AD533" s="47"/>
      <c r="AE533" s="47"/>
    </row>
    <row r="534" spans="2:31" x14ac:dyDescent="0.2">
      <c r="B534" s="47"/>
      <c r="C534" s="47"/>
      <c r="D534" s="47"/>
      <c r="E534" s="47"/>
      <c r="F534" s="47"/>
      <c r="G534" s="47"/>
      <c r="H534" s="47"/>
      <c r="I534" s="47"/>
      <c r="J534" s="47"/>
      <c r="K534" s="47"/>
      <c r="L534" s="47"/>
      <c r="M534" s="47"/>
      <c r="N534" s="47"/>
      <c r="O534" s="47"/>
      <c r="P534" s="47"/>
      <c r="Q534" s="47"/>
      <c r="R534" s="47"/>
      <c r="S534" s="47"/>
      <c r="T534" s="47"/>
      <c r="U534" s="47"/>
      <c r="V534" s="47"/>
      <c r="W534" s="47"/>
      <c r="X534" s="47"/>
      <c r="Y534" s="47"/>
      <c r="Z534" s="47"/>
      <c r="AA534" s="47"/>
      <c r="AB534" s="47"/>
      <c r="AC534" s="47"/>
      <c r="AD534" s="47"/>
      <c r="AE534" s="47"/>
    </row>
    <row r="535" spans="2:31" x14ac:dyDescent="0.2">
      <c r="B535" s="47"/>
      <c r="C535" s="47"/>
      <c r="D535" s="47"/>
      <c r="E535" s="47"/>
      <c r="F535" s="47"/>
      <c r="G535" s="47"/>
      <c r="H535" s="47"/>
      <c r="I535" s="47"/>
      <c r="J535" s="47"/>
      <c r="K535" s="47"/>
      <c r="L535" s="47"/>
      <c r="M535" s="47"/>
      <c r="N535" s="47"/>
      <c r="O535" s="47"/>
      <c r="P535" s="47"/>
      <c r="Q535" s="47"/>
      <c r="R535" s="47"/>
      <c r="S535" s="47"/>
      <c r="T535" s="47"/>
      <c r="U535" s="47"/>
      <c r="V535" s="47"/>
      <c r="W535" s="47"/>
      <c r="X535" s="47"/>
      <c r="Y535" s="47"/>
      <c r="Z535" s="47"/>
      <c r="AA535" s="47"/>
      <c r="AB535" s="47"/>
      <c r="AC535" s="47"/>
      <c r="AD535" s="47"/>
      <c r="AE535" s="47"/>
    </row>
    <row r="536" spans="2:31" x14ac:dyDescent="0.2">
      <c r="B536" s="47"/>
      <c r="C536" s="47"/>
      <c r="D536" s="47"/>
      <c r="E536" s="47"/>
      <c r="F536" s="47"/>
      <c r="G536" s="47"/>
      <c r="H536" s="47"/>
      <c r="I536" s="47"/>
      <c r="J536" s="47"/>
      <c r="K536" s="47"/>
      <c r="L536" s="47"/>
      <c r="M536" s="47"/>
      <c r="N536" s="47"/>
      <c r="O536" s="47"/>
      <c r="P536" s="47"/>
      <c r="Q536" s="47"/>
      <c r="R536" s="47"/>
      <c r="S536" s="47"/>
      <c r="T536" s="47"/>
      <c r="U536" s="47"/>
      <c r="V536" s="47"/>
      <c r="W536" s="47"/>
      <c r="X536" s="47"/>
      <c r="Y536" s="47"/>
      <c r="Z536" s="47"/>
      <c r="AA536" s="47"/>
      <c r="AB536" s="47"/>
      <c r="AC536" s="47"/>
      <c r="AD536" s="47"/>
      <c r="AE536" s="47"/>
    </row>
    <row r="537" spans="2:31" x14ac:dyDescent="0.2">
      <c r="B537" s="47"/>
      <c r="C537" s="47"/>
      <c r="D537" s="47"/>
      <c r="E537" s="47"/>
      <c r="F537" s="47"/>
      <c r="G537" s="47"/>
      <c r="H537" s="47"/>
      <c r="I537" s="47"/>
      <c r="J537" s="47"/>
      <c r="K537" s="47"/>
      <c r="L537" s="47"/>
      <c r="M537" s="47"/>
      <c r="N537" s="47"/>
      <c r="O537" s="47"/>
      <c r="P537" s="47"/>
      <c r="Q537" s="47"/>
      <c r="R537" s="47"/>
      <c r="S537" s="47"/>
      <c r="T537" s="47"/>
      <c r="U537" s="47"/>
      <c r="V537" s="47"/>
      <c r="W537" s="47"/>
      <c r="X537" s="47"/>
      <c r="Y537" s="47"/>
      <c r="Z537" s="47"/>
      <c r="AA537" s="47"/>
      <c r="AB537" s="47"/>
      <c r="AC537" s="47"/>
      <c r="AD537" s="47"/>
      <c r="AE537" s="47"/>
    </row>
    <row r="538" spans="2:31" x14ac:dyDescent="0.2">
      <c r="B538" s="47"/>
      <c r="C538" s="47"/>
      <c r="D538" s="47"/>
      <c r="E538" s="47"/>
      <c r="F538" s="47"/>
      <c r="G538" s="47"/>
      <c r="H538" s="47"/>
      <c r="I538" s="47"/>
      <c r="J538" s="47"/>
      <c r="K538" s="47"/>
      <c r="L538" s="47"/>
      <c r="M538" s="47"/>
      <c r="N538" s="47"/>
      <c r="O538" s="47"/>
      <c r="P538" s="47"/>
      <c r="Q538" s="47"/>
      <c r="R538" s="47"/>
      <c r="S538" s="47"/>
      <c r="T538" s="47"/>
      <c r="U538" s="47"/>
      <c r="V538" s="47"/>
      <c r="W538" s="47"/>
      <c r="X538" s="47"/>
      <c r="Y538" s="47"/>
      <c r="Z538" s="47"/>
      <c r="AA538" s="47"/>
      <c r="AB538" s="47"/>
      <c r="AC538" s="47"/>
      <c r="AD538" s="47"/>
      <c r="AE538" s="47"/>
    </row>
    <row r="539" spans="2:31" x14ac:dyDescent="0.2">
      <c r="B539" s="47"/>
      <c r="C539" s="47"/>
      <c r="D539" s="47"/>
      <c r="E539" s="47"/>
      <c r="F539" s="47"/>
      <c r="G539" s="47"/>
      <c r="H539" s="47"/>
      <c r="I539" s="47"/>
      <c r="J539" s="47"/>
      <c r="K539" s="47"/>
      <c r="L539" s="47"/>
      <c r="M539" s="47"/>
      <c r="N539" s="47"/>
      <c r="O539" s="47"/>
      <c r="P539" s="47"/>
      <c r="Q539" s="47"/>
      <c r="R539" s="47"/>
      <c r="S539" s="47"/>
      <c r="T539" s="47"/>
      <c r="U539" s="47"/>
      <c r="V539" s="47"/>
      <c r="W539" s="47"/>
      <c r="X539" s="47"/>
      <c r="Y539" s="47"/>
      <c r="Z539" s="47"/>
      <c r="AA539" s="47"/>
      <c r="AB539" s="47"/>
      <c r="AC539" s="47"/>
      <c r="AD539" s="47"/>
      <c r="AE539" s="47"/>
    </row>
    <row r="540" spans="2:31" x14ac:dyDescent="0.2">
      <c r="B540" s="47"/>
      <c r="C540" s="47"/>
      <c r="D540" s="47"/>
      <c r="E540" s="47"/>
      <c r="F540" s="47"/>
      <c r="G540" s="47"/>
      <c r="H540" s="47"/>
      <c r="I540" s="47"/>
      <c r="J540" s="47"/>
      <c r="K540" s="47"/>
      <c r="L540" s="47"/>
      <c r="M540" s="47"/>
      <c r="N540" s="47"/>
      <c r="O540" s="47"/>
      <c r="P540" s="47"/>
      <c r="Q540" s="47"/>
      <c r="R540" s="47"/>
      <c r="S540" s="47"/>
      <c r="T540" s="47"/>
      <c r="U540" s="47"/>
      <c r="V540" s="47"/>
      <c r="W540" s="47"/>
      <c r="X540" s="47"/>
      <c r="Y540" s="47"/>
      <c r="Z540" s="47"/>
      <c r="AA540" s="47"/>
      <c r="AB540" s="47"/>
      <c r="AC540" s="47"/>
      <c r="AD540" s="47"/>
      <c r="AE540" s="47"/>
    </row>
    <row r="541" spans="2:31" x14ac:dyDescent="0.2">
      <c r="B541" s="47"/>
      <c r="C541" s="47"/>
      <c r="D541" s="47"/>
      <c r="E541" s="47"/>
      <c r="F541" s="47"/>
      <c r="G541" s="47"/>
      <c r="H541" s="47"/>
      <c r="I541" s="47"/>
      <c r="J541" s="47"/>
      <c r="K541" s="47"/>
      <c r="L541" s="47"/>
      <c r="M541" s="47"/>
      <c r="N541" s="47"/>
      <c r="O541" s="47"/>
      <c r="P541" s="47"/>
      <c r="Q541" s="47"/>
      <c r="R541" s="47"/>
      <c r="S541" s="47"/>
      <c r="T541" s="47"/>
      <c r="U541" s="47"/>
      <c r="V541" s="47"/>
      <c r="W541" s="47"/>
      <c r="X541" s="47"/>
      <c r="Y541" s="47"/>
      <c r="Z541" s="47"/>
      <c r="AA541" s="47"/>
      <c r="AB541" s="47"/>
      <c r="AC541" s="47"/>
      <c r="AD541" s="47"/>
      <c r="AE541" s="47"/>
    </row>
    <row r="542" spans="2:31" x14ac:dyDescent="0.2">
      <c r="B542" s="47"/>
      <c r="C542" s="47"/>
      <c r="D542" s="47"/>
      <c r="E542" s="47"/>
      <c r="F542" s="47"/>
      <c r="G542" s="47"/>
      <c r="H542" s="47"/>
      <c r="I542" s="47"/>
      <c r="J542" s="47"/>
      <c r="K542" s="47"/>
      <c r="L542" s="47"/>
      <c r="M542" s="47"/>
      <c r="N542" s="47"/>
      <c r="O542" s="47"/>
      <c r="P542" s="47"/>
      <c r="Q542" s="47"/>
      <c r="R542" s="47"/>
      <c r="S542" s="47"/>
      <c r="T542" s="47"/>
      <c r="U542" s="47"/>
      <c r="V542" s="47"/>
      <c r="W542" s="47"/>
      <c r="X542" s="47"/>
      <c r="Y542" s="47"/>
      <c r="Z542" s="47"/>
      <c r="AA542" s="47"/>
      <c r="AB542" s="47"/>
      <c r="AC542" s="47"/>
      <c r="AD542" s="47"/>
      <c r="AE542" s="47"/>
    </row>
    <row r="543" spans="2:31" x14ac:dyDescent="0.2">
      <c r="B543" s="47"/>
      <c r="C543" s="47"/>
      <c r="D543" s="47"/>
      <c r="E543" s="47"/>
      <c r="F543" s="47"/>
      <c r="G543" s="47"/>
      <c r="H543" s="47"/>
      <c r="I543" s="47"/>
      <c r="J543" s="47"/>
      <c r="K543" s="47"/>
      <c r="L543" s="47"/>
      <c r="M543" s="47"/>
      <c r="N543" s="47"/>
      <c r="O543" s="47"/>
      <c r="P543" s="47"/>
      <c r="Q543" s="47"/>
      <c r="R543" s="47"/>
      <c r="S543" s="47"/>
      <c r="T543" s="47"/>
      <c r="U543" s="47"/>
      <c r="V543" s="47"/>
      <c r="W543" s="47"/>
      <c r="X543" s="47"/>
      <c r="Y543" s="47"/>
      <c r="Z543" s="47"/>
      <c r="AA543" s="47"/>
      <c r="AB543" s="47"/>
      <c r="AC543" s="47"/>
      <c r="AD543" s="47"/>
      <c r="AE543" s="47"/>
    </row>
    <row r="544" spans="2:31" x14ac:dyDescent="0.2">
      <c r="B544" s="47"/>
      <c r="C544" s="47"/>
      <c r="D544" s="47"/>
      <c r="E544" s="47"/>
      <c r="F544" s="47"/>
      <c r="G544" s="47"/>
      <c r="H544" s="47"/>
      <c r="I544" s="47"/>
      <c r="J544" s="47"/>
      <c r="K544" s="47"/>
      <c r="L544" s="47"/>
      <c r="M544" s="47"/>
      <c r="N544" s="47"/>
      <c r="O544" s="47"/>
      <c r="P544" s="47"/>
      <c r="Q544" s="47"/>
      <c r="R544" s="47"/>
      <c r="S544" s="47"/>
      <c r="T544" s="47"/>
      <c r="U544" s="47"/>
      <c r="V544" s="47"/>
      <c r="W544" s="47"/>
      <c r="X544" s="47"/>
      <c r="Y544" s="47"/>
      <c r="Z544" s="47"/>
      <c r="AA544" s="47"/>
      <c r="AB544" s="47"/>
      <c r="AC544" s="47"/>
      <c r="AD544" s="47"/>
      <c r="AE544" s="47"/>
    </row>
    <row r="545" spans="2:31" x14ac:dyDescent="0.2">
      <c r="B545" s="47"/>
      <c r="C545" s="47"/>
      <c r="D545" s="47"/>
      <c r="E545" s="47"/>
      <c r="F545" s="47"/>
      <c r="G545" s="47"/>
      <c r="H545" s="47"/>
      <c r="I545" s="47"/>
      <c r="J545" s="47"/>
      <c r="K545" s="47"/>
      <c r="L545" s="47"/>
      <c r="M545" s="47"/>
      <c r="N545" s="47"/>
      <c r="O545" s="47"/>
      <c r="P545" s="47"/>
      <c r="Q545" s="47"/>
      <c r="R545" s="47"/>
      <c r="S545" s="47"/>
      <c r="T545" s="47"/>
      <c r="U545" s="47"/>
      <c r="V545" s="47"/>
      <c r="W545" s="47"/>
      <c r="X545" s="47"/>
      <c r="Y545" s="47"/>
      <c r="Z545" s="47"/>
      <c r="AA545" s="47"/>
      <c r="AB545" s="47"/>
      <c r="AC545" s="47"/>
      <c r="AD545" s="47"/>
      <c r="AE545" s="47"/>
    </row>
    <row r="546" spans="2:31" x14ac:dyDescent="0.2">
      <c r="B546" s="47"/>
      <c r="C546" s="47"/>
      <c r="D546" s="47"/>
      <c r="E546" s="47"/>
      <c r="F546" s="47"/>
      <c r="G546" s="47"/>
      <c r="H546" s="47"/>
      <c r="I546" s="47"/>
      <c r="J546" s="47"/>
      <c r="K546" s="47"/>
      <c r="L546" s="47"/>
      <c r="M546" s="47"/>
      <c r="N546" s="47"/>
      <c r="O546" s="47"/>
      <c r="P546" s="47"/>
      <c r="Q546" s="47"/>
      <c r="R546" s="47"/>
      <c r="S546" s="47"/>
      <c r="T546" s="47"/>
      <c r="U546" s="47"/>
      <c r="V546" s="47"/>
      <c r="W546" s="47"/>
      <c r="X546" s="47"/>
      <c r="Y546" s="47"/>
      <c r="Z546" s="47"/>
      <c r="AA546" s="47"/>
      <c r="AB546" s="47"/>
      <c r="AC546" s="47"/>
      <c r="AD546" s="47"/>
      <c r="AE546" s="47"/>
    </row>
    <row r="547" spans="2:31" x14ac:dyDescent="0.2">
      <c r="B547" s="47"/>
      <c r="C547" s="47"/>
      <c r="D547" s="47"/>
      <c r="E547" s="47"/>
      <c r="F547" s="47"/>
      <c r="G547" s="47"/>
      <c r="H547" s="47"/>
      <c r="I547" s="47"/>
      <c r="J547" s="47"/>
      <c r="K547" s="47"/>
      <c r="L547" s="47"/>
      <c r="M547" s="47"/>
      <c r="N547" s="47"/>
      <c r="O547" s="47"/>
      <c r="P547" s="47"/>
      <c r="Q547" s="47"/>
      <c r="R547" s="47"/>
      <c r="S547" s="47"/>
      <c r="T547" s="47"/>
      <c r="U547" s="47"/>
      <c r="V547" s="47"/>
      <c r="W547" s="47"/>
      <c r="X547" s="47"/>
      <c r="Y547" s="47"/>
      <c r="Z547" s="47"/>
      <c r="AA547" s="47"/>
      <c r="AB547" s="47"/>
      <c r="AC547" s="47"/>
      <c r="AD547" s="47"/>
      <c r="AE547" s="47"/>
    </row>
    <row r="548" spans="2:31" x14ac:dyDescent="0.2">
      <c r="B548" s="47"/>
      <c r="C548" s="47"/>
      <c r="D548" s="47"/>
      <c r="E548" s="47"/>
      <c r="F548" s="47"/>
      <c r="G548" s="47"/>
      <c r="H548" s="47"/>
      <c r="I548" s="47"/>
      <c r="J548" s="47"/>
      <c r="K548" s="47"/>
      <c r="L548" s="47"/>
      <c r="M548" s="47"/>
      <c r="N548" s="47"/>
      <c r="O548" s="47"/>
      <c r="P548" s="47"/>
      <c r="Q548" s="47"/>
      <c r="R548" s="47"/>
      <c r="S548" s="47"/>
      <c r="T548" s="47"/>
      <c r="U548" s="47"/>
      <c r="V548" s="47"/>
      <c r="W548" s="47"/>
      <c r="X548" s="47"/>
      <c r="Y548" s="47"/>
      <c r="Z548" s="47"/>
      <c r="AA548" s="47"/>
      <c r="AB548" s="47"/>
      <c r="AC548" s="47"/>
      <c r="AD548" s="47"/>
      <c r="AE548" s="47"/>
    </row>
    <row r="549" spans="2:31" x14ac:dyDescent="0.2">
      <c r="B549" s="47"/>
      <c r="C549" s="47"/>
      <c r="D549" s="47"/>
      <c r="E549" s="47"/>
      <c r="F549" s="47"/>
      <c r="G549" s="47"/>
      <c r="H549" s="47"/>
      <c r="I549" s="47"/>
      <c r="J549" s="47"/>
      <c r="K549" s="47"/>
      <c r="L549" s="47"/>
      <c r="M549" s="47"/>
      <c r="N549" s="47"/>
      <c r="O549" s="47"/>
      <c r="P549" s="47"/>
      <c r="Q549" s="47"/>
      <c r="R549" s="47"/>
      <c r="S549" s="47"/>
      <c r="T549" s="47"/>
      <c r="U549" s="47"/>
      <c r="V549" s="47"/>
      <c r="W549" s="47"/>
      <c r="X549" s="47"/>
      <c r="Y549" s="47"/>
      <c r="Z549" s="47"/>
      <c r="AA549" s="47"/>
      <c r="AB549" s="47"/>
      <c r="AC549" s="47"/>
      <c r="AD549" s="47"/>
      <c r="AE549" s="47"/>
    </row>
    <row r="550" spans="2:31" x14ac:dyDescent="0.2">
      <c r="B550" s="47"/>
      <c r="C550" s="47"/>
      <c r="D550" s="47"/>
      <c r="E550" s="47"/>
      <c r="F550" s="47"/>
      <c r="G550" s="47"/>
      <c r="H550" s="47"/>
      <c r="I550" s="47"/>
      <c r="J550" s="47"/>
      <c r="K550" s="47"/>
      <c r="L550" s="47"/>
      <c r="M550" s="47"/>
      <c r="N550" s="47"/>
      <c r="O550" s="47"/>
      <c r="P550" s="47"/>
      <c r="Q550" s="47"/>
      <c r="R550" s="47"/>
      <c r="S550" s="47"/>
      <c r="T550" s="47"/>
      <c r="U550" s="47"/>
      <c r="V550" s="47"/>
      <c r="W550" s="47"/>
      <c r="X550" s="47"/>
      <c r="Y550" s="47"/>
      <c r="Z550" s="47"/>
      <c r="AA550" s="47"/>
      <c r="AB550" s="47"/>
      <c r="AC550" s="47"/>
      <c r="AD550" s="47"/>
      <c r="AE550" s="47"/>
    </row>
    <row r="551" spans="2:31" x14ac:dyDescent="0.2">
      <c r="B551" s="47"/>
      <c r="C551" s="47"/>
      <c r="D551" s="47"/>
      <c r="E551" s="47"/>
      <c r="F551" s="47"/>
      <c r="G551" s="47"/>
      <c r="H551" s="47"/>
      <c r="I551" s="47"/>
      <c r="J551" s="47"/>
      <c r="K551" s="47"/>
      <c r="L551" s="47"/>
      <c r="M551" s="47"/>
      <c r="N551" s="47"/>
      <c r="O551" s="47"/>
      <c r="P551" s="47"/>
      <c r="Q551" s="47"/>
      <c r="R551" s="47"/>
      <c r="S551" s="47"/>
      <c r="T551" s="47"/>
      <c r="U551" s="47"/>
      <c r="V551" s="47"/>
      <c r="W551" s="47"/>
      <c r="X551" s="47"/>
      <c r="Y551" s="47"/>
      <c r="Z551" s="47"/>
      <c r="AA551" s="47"/>
      <c r="AB551" s="47"/>
      <c r="AC551" s="47"/>
      <c r="AD551" s="47"/>
      <c r="AE551" s="47"/>
    </row>
    <row r="552" spans="2:31" x14ac:dyDescent="0.2">
      <c r="B552" s="47"/>
      <c r="C552" s="47"/>
      <c r="D552" s="47"/>
      <c r="E552" s="47"/>
      <c r="F552" s="47"/>
      <c r="G552" s="47"/>
      <c r="H552" s="47"/>
      <c r="I552" s="47"/>
      <c r="J552" s="47"/>
      <c r="K552" s="47"/>
      <c r="L552" s="47"/>
      <c r="M552" s="47"/>
      <c r="N552" s="47"/>
      <c r="O552" s="47"/>
      <c r="P552" s="47"/>
      <c r="Q552" s="47"/>
      <c r="R552" s="47"/>
      <c r="S552" s="47"/>
      <c r="T552" s="47"/>
      <c r="U552" s="47"/>
      <c r="V552" s="47"/>
      <c r="W552" s="47"/>
      <c r="X552" s="47"/>
      <c r="Y552" s="47"/>
      <c r="Z552" s="47"/>
      <c r="AA552" s="47"/>
      <c r="AB552" s="47"/>
      <c r="AC552" s="47"/>
      <c r="AD552" s="47"/>
      <c r="AE552" s="47"/>
    </row>
    <row r="553" spans="2:31" x14ac:dyDescent="0.2">
      <c r="B553" s="47"/>
      <c r="C553" s="47"/>
      <c r="D553" s="47"/>
      <c r="E553" s="47"/>
      <c r="F553" s="47"/>
      <c r="G553" s="47"/>
      <c r="H553" s="47"/>
      <c r="I553" s="47"/>
      <c r="J553" s="47"/>
      <c r="K553" s="47"/>
      <c r="L553" s="47"/>
      <c r="M553" s="47"/>
      <c r="N553" s="47"/>
      <c r="O553" s="47"/>
      <c r="P553" s="47"/>
      <c r="Q553" s="47"/>
      <c r="R553" s="47"/>
      <c r="S553" s="47"/>
      <c r="T553" s="47"/>
      <c r="U553" s="47"/>
      <c r="V553" s="47"/>
      <c r="W553" s="47"/>
      <c r="X553" s="47"/>
      <c r="Y553" s="47"/>
      <c r="Z553" s="47"/>
      <c r="AA553" s="47"/>
      <c r="AB553" s="47"/>
      <c r="AC553" s="47"/>
      <c r="AD553" s="47"/>
      <c r="AE553" s="47"/>
    </row>
    <row r="554" spans="2:31" x14ac:dyDescent="0.2">
      <c r="B554" s="47"/>
      <c r="C554" s="47"/>
      <c r="D554" s="47"/>
      <c r="E554" s="47"/>
      <c r="F554" s="47"/>
      <c r="G554" s="47"/>
      <c r="H554" s="47"/>
      <c r="I554" s="47"/>
      <c r="J554" s="47"/>
      <c r="K554" s="47"/>
      <c r="L554" s="47"/>
      <c r="M554" s="47"/>
      <c r="N554" s="47"/>
      <c r="O554" s="47"/>
      <c r="P554" s="47"/>
      <c r="Q554" s="47"/>
      <c r="R554" s="47"/>
      <c r="S554" s="47"/>
      <c r="T554" s="47"/>
      <c r="U554" s="47"/>
      <c r="V554" s="47"/>
      <c r="W554" s="47"/>
      <c r="X554" s="47"/>
      <c r="Y554" s="47"/>
      <c r="Z554" s="47"/>
      <c r="AA554" s="47"/>
      <c r="AB554" s="47"/>
      <c r="AC554" s="47"/>
      <c r="AD554" s="47"/>
      <c r="AE554" s="47"/>
    </row>
    <row r="555" spans="2:31" x14ac:dyDescent="0.2">
      <c r="B555" s="47"/>
      <c r="C555" s="47"/>
      <c r="D555" s="47"/>
      <c r="E555" s="47"/>
      <c r="F555" s="47"/>
      <c r="G555" s="47"/>
      <c r="H555" s="47"/>
      <c r="I555" s="47"/>
      <c r="J555" s="47"/>
      <c r="K555" s="47"/>
      <c r="L555" s="47"/>
      <c r="M555" s="47"/>
      <c r="N555" s="47"/>
      <c r="O555" s="47"/>
      <c r="P555" s="47"/>
      <c r="Q555" s="47"/>
      <c r="R555" s="47"/>
      <c r="S555" s="47"/>
      <c r="T555" s="47"/>
      <c r="U555" s="47"/>
      <c r="V555" s="47"/>
      <c r="W555" s="47"/>
      <c r="X555" s="47"/>
      <c r="Y555" s="47"/>
      <c r="Z555" s="47"/>
      <c r="AA555" s="47"/>
      <c r="AB555" s="47"/>
      <c r="AC555" s="47"/>
      <c r="AD555" s="47"/>
      <c r="AE555" s="47"/>
    </row>
    <row r="556" spans="2:31" x14ac:dyDescent="0.2">
      <c r="B556" s="47"/>
      <c r="C556" s="47"/>
      <c r="D556" s="47"/>
      <c r="E556" s="47"/>
      <c r="F556" s="47"/>
      <c r="G556" s="47"/>
      <c r="H556" s="47"/>
      <c r="I556" s="47"/>
      <c r="J556" s="47"/>
      <c r="K556" s="47"/>
      <c r="L556" s="47"/>
      <c r="M556" s="47"/>
      <c r="N556" s="47"/>
      <c r="O556" s="47"/>
      <c r="P556" s="47"/>
      <c r="Q556" s="47"/>
      <c r="R556" s="47"/>
      <c r="S556" s="47"/>
      <c r="T556" s="47"/>
      <c r="U556" s="47"/>
      <c r="V556" s="47"/>
      <c r="W556" s="47"/>
      <c r="X556" s="47"/>
      <c r="Y556" s="47"/>
      <c r="Z556" s="47"/>
      <c r="AA556" s="47"/>
      <c r="AB556" s="47"/>
      <c r="AC556" s="47"/>
      <c r="AD556" s="47"/>
      <c r="AE556" s="47"/>
    </row>
    <row r="557" spans="2:31" x14ac:dyDescent="0.2">
      <c r="B557" s="47"/>
      <c r="C557" s="47"/>
      <c r="D557" s="47"/>
      <c r="E557" s="47"/>
      <c r="F557" s="47"/>
      <c r="G557" s="47"/>
      <c r="H557" s="47"/>
      <c r="I557" s="47"/>
      <c r="J557" s="47"/>
      <c r="K557" s="47"/>
      <c r="L557" s="47"/>
      <c r="M557" s="47"/>
      <c r="N557" s="47"/>
      <c r="O557" s="47"/>
      <c r="P557" s="47"/>
      <c r="Q557" s="47"/>
      <c r="R557" s="47"/>
      <c r="S557" s="47"/>
      <c r="T557" s="47"/>
      <c r="U557" s="47"/>
      <c r="V557" s="47"/>
      <c r="W557" s="47"/>
      <c r="X557" s="47"/>
      <c r="Y557" s="47"/>
      <c r="Z557" s="47"/>
      <c r="AA557" s="47"/>
      <c r="AB557" s="47"/>
      <c r="AC557" s="47"/>
      <c r="AD557" s="47"/>
      <c r="AE557" s="47"/>
    </row>
    <row r="558" spans="2:31" x14ac:dyDescent="0.2">
      <c r="B558" s="47"/>
      <c r="C558" s="47"/>
      <c r="D558" s="47"/>
      <c r="E558" s="47"/>
      <c r="F558" s="47"/>
      <c r="G558" s="47"/>
      <c r="H558" s="47"/>
      <c r="I558" s="47"/>
      <c r="J558" s="47"/>
      <c r="K558" s="47"/>
      <c r="L558" s="47"/>
      <c r="M558" s="47"/>
      <c r="N558" s="47"/>
      <c r="O558" s="47"/>
      <c r="P558" s="47"/>
      <c r="Q558" s="47"/>
      <c r="R558" s="47"/>
      <c r="S558" s="47"/>
      <c r="T558" s="47"/>
      <c r="U558" s="47"/>
      <c r="V558" s="47"/>
      <c r="W558" s="47"/>
      <c r="X558" s="47"/>
      <c r="Y558" s="47"/>
      <c r="Z558" s="47"/>
      <c r="AA558" s="47"/>
      <c r="AB558" s="47"/>
      <c r="AC558" s="47"/>
      <c r="AD558" s="47"/>
      <c r="AE558" s="47"/>
    </row>
    <row r="559" spans="2:31" x14ac:dyDescent="0.2">
      <c r="B559" s="47"/>
      <c r="C559" s="47"/>
      <c r="D559" s="47"/>
      <c r="E559" s="47"/>
      <c r="F559" s="47"/>
      <c r="G559" s="47"/>
      <c r="H559" s="47"/>
      <c r="I559" s="47"/>
      <c r="J559" s="47"/>
      <c r="K559" s="47"/>
      <c r="L559" s="47"/>
      <c r="M559" s="47"/>
      <c r="N559" s="47"/>
      <c r="O559" s="47"/>
      <c r="P559" s="47"/>
      <c r="Q559" s="47"/>
      <c r="R559" s="47"/>
      <c r="S559" s="47"/>
      <c r="T559" s="47"/>
      <c r="U559" s="47"/>
      <c r="V559" s="47"/>
      <c r="W559" s="47"/>
      <c r="X559" s="47"/>
      <c r="Y559" s="47"/>
      <c r="Z559" s="47"/>
      <c r="AA559" s="47"/>
      <c r="AB559" s="47"/>
      <c r="AC559" s="47"/>
      <c r="AD559" s="47"/>
      <c r="AE559" s="47"/>
    </row>
    <row r="560" spans="2:31" x14ac:dyDescent="0.2">
      <c r="B560" s="47"/>
      <c r="C560" s="47"/>
      <c r="D560" s="47"/>
      <c r="E560" s="47"/>
      <c r="F560" s="47"/>
      <c r="G560" s="47"/>
      <c r="H560" s="47"/>
      <c r="I560" s="47"/>
      <c r="J560" s="47"/>
      <c r="K560" s="47"/>
      <c r="L560" s="47"/>
      <c r="M560" s="47"/>
      <c r="N560" s="47"/>
      <c r="O560" s="47"/>
      <c r="P560" s="47"/>
      <c r="Q560" s="47"/>
      <c r="R560" s="47"/>
      <c r="S560" s="47"/>
      <c r="T560" s="47"/>
      <c r="U560" s="47"/>
      <c r="V560" s="47"/>
      <c r="W560" s="47"/>
      <c r="X560" s="47"/>
      <c r="Y560" s="47"/>
      <c r="Z560" s="47"/>
      <c r="AA560" s="47"/>
      <c r="AB560" s="47"/>
      <c r="AC560" s="47"/>
      <c r="AD560" s="47"/>
      <c r="AE560" s="47"/>
    </row>
    <row r="561" spans="2:31" x14ac:dyDescent="0.2">
      <c r="B561" s="47"/>
      <c r="C561" s="47"/>
      <c r="D561" s="47"/>
      <c r="E561" s="47"/>
      <c r="F561" s="47"/>
      <c r="G561" s="47"/>
      <c r="H561" s="47"/>
      <c r="I561" s="47"/>
      <c r="J561" s="47"/>
      <c r="K561" s="47"/>
      <c r="L561" s="47"/>
      <c r="M561" s="47"/>
      <c r="N561" s="47"/>
      <c r="O561" s="47"/>
      <c r="P561" s="47"/>
      <c r="Q561" s="47"/>
      <c r="R561" s="47"/>
      <c r="S561" s="47"/>
      <c r="T561" s="47"/>
      <c r="U561" s="47"/>
      <c r="V561" s="47"/>
      <c r="W561" s="47"/>
      <c r="X561" s="47"/>
      <c r="Y561" s="47"/>
      <c r="Z561" s="47"/>
      <c r="AA561" s="47"/>
      <c r="AB561" s="47"/>
      <c r="AC561" s="47"/>
      <c r="AD561" s="47"/>
      <c r="AE561" s="47"/>
    </row>
    <row r="562" spans="2:31" x14ac:dyDescent="0.2">
      <c r="B562" s="47"/>
      <c r="C562" s="47"/>
      <c r="D562" s="47"/>
      <c r="E562" s="47"/>
      <c r="F562" s="47"/>
      <c r="G562" s="47"/>
      <c r="H562" s="47"/>
      <c r="I562" s="47"/>
      <c r="J562" s="47"/>
      <c r="K562" s="47"/>
      <c r="L562" s="47"/>
      <c r="M562" s="47"/>
      <c r="N562" s="47"/>
      <c r="O562" s="47"/>
      <c r="P562" s="47"/>
      <c r="Q562" s="47"/>
      <c r="R562" s="47"/>
      <c r="S562" s="47"/>
      <c r="T562" s="47"/>
      <c r="U562" s="47"/>
      <c r="V562" s="47"/>
      <c r="W562" s="47"/>
      <c r="X562" s="47"/>
      <c r="Y562" s="47"/>
      <c r="Z562" s="47"/>
      <c r="AA562" s="47"/>
      <c r="AB562" s="47"/>
      <c r="AC562" s="47"/>
      <c r="AD562" s="47"/>
      <c r="AE562" s="47"/>
    </row>
    <row r="563" spans="2:31" x14ac:dyDescent="0.2">
      <c r="B563" s="47"/>
      <c r="C563" s="47"/>
      <c r="D563" s="47"/>
      <c r="E563" s="47"/>
      <c r="F563" s="47"/>
      <c r="G563" s="47"/>
      <c r="H563" s="47"/>
      <c r="I563" s="47"/>
      <c r="J563" s="47"/>
      <c r="K563" s="47"/>
      <c r="L563" s="47"/>
      <c r="M563" s="47"/>
      <c r="N563" s="47"/>
      <c r="O563" s="47"/>
      <c r="P563" s="47"/>
      <c r="Q563" s="47"/>
      <c r="R563" s="47"/>
      <c r="S563" s="47"/>
      <c r="T563" s="47"/>
      <c r="U563" s="47"/>
      <c r="V563" s="47"/>
      <c r="W563" s="47"/>
      <c r="X563" s="47"/>
      <c r="Y563" s="47"/>
      <c r="Z563" s="47"/>
      <c r="AA563" s="47"/>
      <c r="AB563" s="47"/>
      <c r="AC563" s="47"/>
      <c r="AD563" s="47"/>
      <c r="AE563" s="47"/>
    </row>
    <row r="564" spans="2:31" x14ac:dyDescent="0.2">
      <c r="B564" s="47"/>
      <c r="C564" s="47"/>
      <c r="D564" s="47"/>
      <c r="E564" s="47"/>
      <c r="F564" s="47"/>
      <c r="G564" s="47"/>
      <c r="H564" s="47"/>
      <c r="I564" s="47"/>
      <c r="J564" s="47"/>
      <c r="K564" s="47"/>
      <c r="L564" s="47"/>
      <c r="M564" s="47"/>
      <c r="N564" s="47"/>
      <c r="O564" s="47"/>
      <c r="P564" s="47"/>
      <c r="Q564" s="47"/>
      <c r="R564" s="47"/>
      <c r="S564" s="47"/>
      <c r="T564" s="47"/>
      <c r="U564" s="47"/>
      <c r="V564" s="47"/>
      <c r="W564" s="47"/>
      <c r="X564" s="47"/>
      <c r="Y564" s="47"/>
      <c r="Z564" s="47"/>
      <c r="AA564" s="47"/>
      <c r="AB564" s="47"/>
      <c r="AC564" s="47"/>
      <c r="AD564" s="47"/>
      <c r="AE564" s="47"/>
    </row>
    <row r="565" spans="2:31" x14ac:dyDescent="0.2">
      <c r="B565" s="47"/>
      <c r="C565" s="47"/>
      <c r="D565" s="47"/>
      <c r="E565" s="47"/>
      <c r="F565" s="47"/>
      <c r="G565" s="47"/>
      <c r="H565" s="47"/>
      <c r="I565" s="47"/>
      <c r="J565" s="47"/>
      <c r="K565" s="47"/>
      <c r="L565" s="47"/>
      <c r="M565" s="47"/>
      <c r="N565" s="47"/>
      <c r="O565" s="47"/>
      <c r="P565" s="47"/>
      <c r="Q565" s="47"/>
      <c r="R565" s="47"/>
      <c r="S565" s="47"/>
      <c r="T565" s="47"/>
      <c r="U565" s="47"/>
      <c r="V565" s="47"/>
      <c r="W565" s="47"/>
      <c r="X565" s="47"/>
      <c r="Y565" s="47"/>
      <c r="Z565" s="47"/>
      <c r="AA565" s="47"/>
      <c r="AB565" s="47"/>
      <c r="AC565" s="47"/>
      <c r="AD565" s="47"/>
      <c r="AE565" s="47"/>
    </row>
    <row r="566" spans="2:31" x14ac:dyDescent="0.2">
      <c r="B566" s="47"/>
      <c r="C566" s="47"/>
      <c r="D566" s="47"/>
      <c r="E566" s="47"/>
      <c r="F566" s="47"/>
      <c r="G566" s="47"/>
      <c r="H566" s="47"/>
      <c r="I566" s="47"/>
      <c r="J566" s="47"/>
      <c r="K566" s="47"/>
      <c r="L566" s="47"/>
      <c r="M566" s="47"/>
      <c r="N566" s="47"/>
      <c r="O566" s="47"/>
      <c r="P566" s="47"/>
      <c r="Q566" s="47"/>
      <c r="R566" s="47"/>
      <c r="S566" s="47"/>
      <c r="T566" s="47"/>
      <c r="U566" s="47"/>
      <c r="V566" s="47"/>
      <c r="W566" s="47"/>
      <c r="X566" s="47"/>
      <c r="Y566" s="47"/>
      <c r="Z566" s="47"/>
      <c r="AA566" s="47"/>
      <c r="AB566" s="47"/>
      <c r="AC566" s="47"/>
      <c r="AD566" s="47"/>
      <c r="AE566" s="47"/>
    </row>
    <row r="567" spans="2:31" x14ac:dyDescent="0.2">
      <c r="B567" s="47"/>
      <c r="C567" s="47"/>
      <c r="D567" s="47"/>
      <c r="E567" s="47"/>
      <c r="F567" s="47"/>
      <c r="G567" s="47"/>
      <c r="H567" s="47"/>
      <c r="I567" s="47"/>
      <c r="J567" s="47"/>
      <c r="K567" s="47"/>
      <c r="L567" s="47"/>
      <c r="M567" s="47"/>
      <c r="N567" s="47"/>
      <c r="O567" s="47"/>
      <c r="P567" s="47"/>
      <c r="Q567" s="47"/>
      <c r="R567" s="47"/>
      <c r="S567" s="47"/>
      <c r="T567" s="47"/>
      <c r="U567" s="47"/>
      <c r="V567" s="47"/>
      <c r="W567" s="47"/>
      <c r="X567" s="47"/>
      <c r="Y567" s="47"/>
      <c r="Z567" s="47"/>
      <c r="AA567" s="47"/>
      <c r="AB567" s="47"/>
      <c r="AC567" s="47"/>
      <c r="AD567" s="47"/>
      <c r="AE567" s="47"/>
    </row>
    <row r="568" spans="2:31" x14ac:dyDescent="0.2">
      <c r="B568" s="47"/>
      <c r="C568" s="47"/>
      <c r="D568" s="47"/>
      <c r="E568" s="47"/>
      <c r="F568" s="47"/>
      <c r="G568" s="47"/>
      <c r="H568" s="47"/>
      <c r="I568" s="47"/>
      <c r="J568" s="47"/>
      <c r="K568" s="47"/>
      <c r="L568" s="47"/>
      <c r="M568" s="47"/>
      <c r="N568" s="47"/>
      <c r="O568" s="47"/>
      <c r="P568" s="47"/>
      <c r="Q568" s="47"/>
      <c r="R568" s="47"/>
      <c r="S568" s="47"/>
      <c r="T568" s="47"/>
      <c r="U568" s="47"/>
      <c r="V568" s="47"/>
      <c r="W568" s="47"/>
      <c r="X568" s="47"/>
      <c r="Y568" s="47"/>
      <c r="Z568" s="47"/>
      <c r="AA568" s="47"/>
      <c r="AB568" s="47"/>
      <c r="AC568" s="47"/>
      <c r="AD568" s="47"/>
      <c r="AE568" s="47"/>
    </row>
    <row r="569" spans="2:31" x14ac:dyDescent="0.2">
      <c r="B569" s="47"/>
      <c r="C569" s="47"/>
      <c r="D569" s="47"/>
      <c r="E569" s="47"/>
      <c r="F569" s="47"/>
      <c r="G569" s="47"/>
      <c r="H569" s="47"/>
      <c r="I569" s="47"/>
      <c r="J569" s="47"/>
      <c r="K569" s="47"/>
      <c r="L569" s="47"/>
      <c r="M569" s="47"/>
      <c r="N569" s="47"/>
      <c r="O569" s="47"/>
      <c r="P569" s="47"/>
      <c r="Q569" s="47"/>
      <c r="R569" s="47"/>
      <c r="S569" s="47"/>
      <c r="T569" s="47"/>
      <c r="U569" s="47"/>
      <c r="V569" s="47"/>
      <c r="W569" s="47"/>
      <c r="X569" s="47"/>
      <c r="Y569" s="47"/>
      <c r="Z569" s="47"/>
      <c r="AA569" s="47"/>
      <c r="AB569" s="47"/>
      <c r="AC569" s="47"/>
      <c r="AD569" s="47"/>
      <c r="AE569" s="47"/>
    </row>
    <row r="570" spans="2:31" x14ac:dyDescent="0.2">
      <c r="B570" s="47"/>
      <c r="C570" s="47"/>
      <c r="D570" s="47"/>
      <c r="E570" s="47"/>
      <c r="F570" s="47"/>
      <c r="G570" s="47"/>
      <c r="H570" s="47"/>
      <c r="I570" s="47"/>
      <c r="J570" s="47"/>
      <c r="K570" s="47"/>
      <c r="L570" s="47"/>
      <c r="M570" s="47"/>
      <c r="N570" s="47"/>
      <c r="O570" s="47"/>
      <c r="P570" s="47"/>
      <c r="Q570" s="47"/>
      <c r="R570" s="47"/>
      <c r="S570" s="47"/>
      <c r="T570" s="47"/>
      <c r="U570" s="47"/>
      <c r="V570" s="47"/>
      <c r="W570" s="47"/>
      <c r="X570" s="47"/>
      <c r="Y570" s="47"/>
      <c r="Z570" s="47"/>
      <c r="AA570" s="47"/>
      <c r="AB570" s="47"/>
      <c r="AC570" s="47"/>
      <c r="AD570" s="47"/>
      <c r="AE570" s="47"/>
    </row>
    <row r="571" spans="2:31" x14ac:dyDescent="0.2">
      <c r="B571" s="47"/>
      <c r="C571" s="47"/>
      <c r="D571" s="47"/>
      <c r="E571" s="47"/>
      <c r="F571" s="47"/>
      <c r="G571" s="47"/>
      <c r="H571" s="47"/>
      <c r="I571" s="47"/>
      <c r="J571" s="47"/>
      <c r="K571" s="47"/>
      <c r="L571" s="47"/>
      <c r="M571" s="47"/>
      <c r="N571" s="47"/>
      <c r="O571" s="47"/>
      <c r="P571" s="47"/>
      <c r="Q571" s="47"/>
      <c r="R571" s="47"/>
      <c r="S571" s="47"/>
      <c r="T571" s="47"/>
      <c r="U571" s="47"/>
      <c r="V571" s="47"/>
      <c r="W571" s="47"/>
      <c r="X571" s="47"/>
      <c r="Y571" s="47"/>
      <c r="Z571" s="47"/>
      <c r="AA571" s="47"/>
      <c r="AB571" s="47"/>
      <c r="AC571" s="47"/>
      <c r="AD571" s="47"/>
      <c r="AE571" s="47"/>
    </row>
    <row r="572" spans="2:31" x14ac:dyDescent="0.2">
      <c r="B572" s="47"/>
      <c r="C572" s="47"/>
      <c r="D572" s="47"/>
      <c r="E572" s="47"/>
      <c r="F572" s="47"/>
      <c r="G572" s="47"/>
      <c r="H572" s="47"/>
      <c r="I572" s="47"/>
      <c r="J572" s="47"/>
      <c r="K572" s="47"/>
      <c r="L572" s="47"/>
      <c r="M572" s="47"/>
      <c r="N572" s="47"/>
      <c r="O572" s="47"/>
      <c r="P572" s="47"/>
      <c r="Q572" s="47"/>
      <c r="R572" s="47"/>
      <c r="S572" s="47"/>
      <c r="T572" s="47"/>
      <c r="U572" s="47"/>
      <c r="V572" s="47"/>
      <c r="W572" s="47"/>
      <c r="X572" s="47"/>
      <c r="Y572" s="47"/>
      <c r="Z572" s="47"/>
      <c r="AA572" s="47"/>
      <c r="AB572" s="47"/>
      <c r="AC572" s="47"/>
      <c r="AD572" s="47"/>
      <c r="AE572" s="47"/>
    </row>
    <row r="573" spans="2:31" x14ac:dyDescent="0.2">
      <c r="B573" s="47"/>
      <c r="C573" s="47"/>
      <c r="D573" s="47"/>
      <c r="E573" s="47"/>
      <c r="F573" s="47"/>
      <c r="G573" s="47"/>
      <c r="H573" s="47"/>
      <c r="I573" s="47"/>
      <c r="J573" s="47"/>
      <c r="K573" s="47"/>
      <c r="L573" s="47"/>
      <c r="M573" s="47"/>
      <c r="N573" s="47"/>
      <c r="O573" s="47"/>
      <c r="P573" s="47"/>
      <c r="Q573" s="47"/>
      <c r="R573" s="47"/>
      <c r="S573" s="47"/>
      <c r="T573" s="47"/>
      <c r="U573" s="47"/>
      <c r="V573" s="47"/>
      <c r="W573" s="47"/>
      <c r="X573" s="47"/>
      <c r="Y573" s="47"/>
      <c r="Z573" s="47"/>
      <c r="AA573" s="47"/>
      <c r="AB573" s="47"/>
      <c r="AC573" s="47"/>
      <c r="AD573" s="47"/>
      <c r="AE573" s="47"/>
    </row>
    <row r="574" spans="2:31" x14ac:dyDescent="0.2">
      <c r="B574" s="47"/>
      <c r="C574" s="47"/>
      <c r="D574" s="47"/>
      <c r="E574" s="47"/>
      <c r="F574" s="47"/>
      <c r="G574" s="47"/>
      <c r="H574" s="47"/>
      <c r="I574" s="47"/>
      <c r="J574" s="47"/>
      <c r="K574" s="47"/>
      <c r="L574" s="47"/>
      <c r="M574" s="47"/>
      <c r="N574" s="47"/>
      <c r="O574" s="47"/>
      <c r="P574" s="47"/>
      <c r="Q574" s="47"/>
      <c r="R574" s="47"/>
      <c r="S574" s="47"/>
      <c r="T574" s="47"/>
      <c r="U574" s="47"/>
      <c r="V574" s="47"/>
      <c r="W574" s="47"/>
      <c r="X574" s="47"/>
      <c r="Y574" s="47"/>
      <c r="Z574" s="47"/>
      <c r="AA574" s="47"/>
      <c r="AB574" s="47"/>
      <c r="AC574" s="47"/>
      <c r="AD574" s="47"/>
      <c r="AE574" s="47"/>
    </row>
    <row r="575" spans="2:31" x14ac:dyDescent="0.2">
      <c r="B575" s="47"/>
      <c r="C575" s="47"/>
      <c r="D575" s="47"/>
      <c r="E575" s="47"/>
      <c r="F575" s="47"/>
      <c r="G575" s="47"/>
      <c r="H575" s="47"/>
      <c r="I575" s="47"/>
      <c r="J575" s="47"/>
      <c r="K575" s="47"/>
      <c r="L575" s="47"/>
      <c r="M575" s="47"/>
      <c r="N575" s="47"/>
      <c r="O575" s="47"/>
      <c r="P575" s="47"/>
      <c r="Q575" s="47"/>
      <c r="R575" s="47"/>
      <c r="S575" s="47"/>
      <c r="T575" s="47"/>
      <c r="U575" s="47"/>
      <c r="V575" s="47"/>
      <c r="W575" s="47"/>
      <c r="X575" s="47"/>
      <c r="Y575" s="47"/>
      <c r="Z575" s="47"/>
      <c r="AA575" s="47"/>
      <c r="AB575" s="47"/>
      <c r="AC575" s="47"/>
      <c r="AD575" s="47"/>
      <c r="AE575" s="47"/>
    </row>
    <row r="576" spans="2:31" x14ac:dyDescent="0.2">
      <c r="B576" s="47"/>
      <c r="C576" s="47"/>
      <c r="D576" s="47"/>
      <c r="E576" s="47"/>
      <c r="F576" s="47"/>
      <c r="G576" s="47"/>
      <c r="H576" s="47"/>
      <c r="I576" s="47"/>
      <c r="J576" s="47"/>
      <c r="K576" s="47"/>
      <c r="L576" s="47"/>
      <c r="M576" s="47"/>
      <c r="N576" s="47"/>
      <c r="O576" s="47"/>
      <c r="P576" s="47"/>
      <c r="Q576" s="47"/>
      <c r="R576" s="47"/>
      <c r="S576" s="47"/>
      <c r="T576" s="47"/>
      <c r="U576" s="47"/>
      <c r="V576" s="47"/>
      <c r="W576" s="47"/>
      <c r="X576" s="47"/>
      <c r="Y576" s="47"/>
      <c r="Z576" s="47"/>
      <c r="AA576" s="47"/>
      <c r="AB576" s="47"/>
      <c r="AC576" s="47"/>
      <c r="AD576" s="47"/>
      <c r="AE576" s="47"/>
    </row>
    <row r="577" spans="2:31" x14ac:dyDescent="0.2">
      <c r="B577" s="47"/>
      <c r="C577" s="47"/>
      <c r="D577" s="47"/>
      <c r="E577" s="47"/>
      <c r="F577" s="47"/>
      <c r="G577" s="47"/>
      <c r="H577" s="47"/>
      <c r="I577" s="47"/>
      <c r="J577" s="47"/>
      <c r="K577" s="47"/>
      <c r="L577" s="47"/>
      <c r="M577" s="47"/>
      <c r="N577" s="47"/>
      <c r="O577" s="47"/>
      <c r="P577" s="47"/>
      <c r="Q577" s="47"/>
      <c r="R577" s="47"/>
      <c r="S577" s="47"/>
      <c r="T577" s="47"/>
      <c r="U577" s="47"/>
      <c r="V577" s="47"/>
      <c r="W577" s="47"/>
      <c r="X577" s="47"/>
      <c r="Y577" s="47"/>
      <c r="Z577" s="47"/>
      <c r="AA577" s="47"/>
      <c r="AB577" s="47"/>
      <c r="AC577" s="47"/>
      <c r="AD577" s="47"/>
      <c r="AE577" s="47"/>
    </row>
    <row r="578" spans="2:31" x14ac:dyDescent="0.2">
      <c r="B578" s="47"/>
      <c r="C578" s="47"/>
      <c r="D578" s="47"/>
      <c r="E578" s="47"/>
      <c r="F578" s="47"/>
      <c r="G578" s="47"/>
      <c r="H578" s="47"/>
      <c r="I578" s="47"/>
      <c r="J578" s="47"/>
      <c r="K578" s="47"/>
      <c r="L578" s="47"/>
      <c r="M578" s="47"/>
      <c r="N578" s="47"/>
      <c r="O578" s="47"/>
      <c r="P578" s="47"/>
      <c r="Q578" s="47"/>
      <c r="R578" s="47"/>
      <c r="S578" s="47"/>
      <c r="T578" s="47"/>
      <c r="U578" s="47"/>
      <c r="V578" s="47"/>
      <c r="W578" s="47"/>
      <c r="X578" s="47"/>
      <c r="Y578" s="47"/>
      <c r="Z578" s="47"/>
      <c r="AA578" s="47"/>
      <c r="AB578" s="47"/>
      <c r="AC578" s="47"/>
      <c r="AD578" s="47"/>
      <c r="AE578" s="47"/>
    </row>
    <row r="579" spans="2:31" x14ac:dyDescent="0.2">
      <c r="B579" s="47"/>
      <c r="C579" s="47"/>
      <c r="D579" s="47"/>
      <c r="E579" s="47"/>
      <c r="F579" s="47"/>
      <c r="G579" s="47"/>
      <c r="H579" s="47"/>
      <c r="I579" s="47"/>
      <c r="J579" s="47"/>
      <c r="K579" s="47"/>
      <c r="L579" s="47"/>
      <c r="M579" s="47"/>
      <c r="N579" s="47"/>
      <c r="O579" s="47"/>
      <c r="P579" s="47"/>
      <c r="Q579" s="47"/>
      <c r="R579" s="47"/>
      <c r="S579" s="47"/>
      <c r="T579" s="47"/>
      <c r="U579" s="47"/>
      <c r="V579" s="47"/>
      <c r="W579" s="47"/>
      <c r="X579" s="47"/>
      <c r="Y579" s="47"/>
      <c r="Z579" s="47"/>
      <c r="AA579" s="47"/>
      <c r="AB579" s="47"/>
      <c r="AC579" s="47"/>
      <c r="AD579" s="47"/>
      <c r="AE579" s="47"/>
    </row>
    <row r="580" spans="2:31" x14ac:dyDescent="0.2">
      <c r="B580" s="47"/>
      <c r="C580" s="47"/>
      <c r="D580" s="47"/>
      <c r="E580" s="47"/>
      <c r="F580" s="47"/>
      <c r="G580" s="47"/>
      <c r="H580" s="47"/>
      <c r="I580" s="47"/>
      <c r="J580" s="47"/>
      <c r="K580" s="47"/>
      <c r="L580" s="47"/>
      <c r="M580" s="47"/>
      <c r="N580" s="47"/>
      <c r="O580" s="47"/>
      <c r="P580" s="47"/>
      <c r="Q580" s="47"/>
      <c r="R580" s="47"/>
      <c r="S580" s="47"/>
      <c r="T580" s="47"/>
      <c r="U580" s="47"/>
      <c r="V580" s="47"/>
      <c r="W580" s="47"/>
      <c r="X580" s="47"/>
      <c r="Y580" s="47"/>
      <c r="Z580" s="47"/>
      <c r="AA580" s="47"/>
      <c r="AB580" s="47"/>
      <c r="AC580" s="47"/>
      <c r="AD580" s="47"/>
      <c r="AE580" s="47"/>
    </row>
    <row r="581" spans="2:31" x14ac:dyDescent="0.2">
      <c r="B581" s="47"/>
      <c r="C581" s="47"/>
      <c r="D581" s="47"/>
      <c r="E581" s="47"/>
      <c r="F581" s="47"/>
      <c r="G581" s="47"/>
      <c r="H581" s="47"/>
      <c r="I581" s="47"/>
      <c r="J581" s="47"/>
      <c r="K581" s="47"/>
      <c r="L581" s="47"/>
      <c r="M581" s="47"/>
      <c r="N581" s="47"/>
      <c r="O581" s="47"/>
      <c r="P581" s="47"/>
      <c r="Q581" s="47"/>
      <c r="R581" s="47"/>
      <c r="S581" s="47"/>
      <c r="T581" s="47"/>
      <c r="U581" s="47"/>
      <c r="V581" s="47"/>
      <c r="W581" s="47"/>
      <c r="X581" s="47"/>
      <c r="Y581" s="47"/>
      <c r="Z581" s="47"/>
      <c r="AA581" s="47"/>
      <c r="AB581" s="47"/>
      <c r="AC581" s="47"/>
      <c r="AD581" s="47"/>
      <c r="AE581" s="47"/>
    </row>
    <row r="582" spans="2:31" x14ac:dyDescent="0.2">
      <c r="B582" s="47"/>
      <c r="C582" s="47"/>
      <c r="D582" s="47"/>
      <c r="E582" s="47"/>
      <c r="F582" s="47"/>
      <c r="G582" s="47"/>
      <c r="H582" s="47"/>
      <c r="I582" s="47"/>
      <c r="J582" s="47"/>
      <c r="K582" s="47"/>
      <c r="L582" s="47"/>
      <c r="M582" s="47"/>
      <c r="N582" s="47"/>
      <c r="O582" s="47"/>
      <c r="P582" s="47"/>
      <c r="Q582" s="47"/>
      <c r="R582" s="47"/>
      <c r="S582" s="47"/>
      <c r="T582" s="47"/>
      <c r="U582" s="47"/>
      <c r="V582" s="47"/>
      <c r="W582" s="47"/>
      <c r="X582" s="47"/>
      <c r="Y582" s="47"/>
      <c r="Z582" s="47"/>
      <c r="AA582" s="47"/>
      <c r="AB582" s="47"/>
      <c r="AC582" s="47"/>
      <c r="AD582" s="47"/>
      <c r="AE582" s="47"/>
    </row>
    <row r="583" spans="2:31" x14ac:dyDescent="0.2">
      <c r="B583" s="47"/>
      <c r="C583" s="47"/>
      <c r="D583" s="47"/>
      <c r="E583" s="47"/>
      <c r="F583" s="47"/>
      <c r="G583" s="47"/>
      <c r="H583" s="47"/>
      <c r="I583" s="47"/>
      <c r="J583" s="47"/>
      <c r="K583" s="47"/>
      <c r="L583" s="47"/>
      <c r="M583" s="47"/>
      <c r="N583" s="47"/>
      <c r="O583" s="47"/>
      <c r="P583" s="47"/>
      <c r="Q583" s="47"/>
      <c r="R583" s="47"/>
      <c r="S583" s="47"/>
      <c r="T583" s="47"/>
      <c r="U583" s="47"/>
      <c r="V583" s="47"/>
      <c r="W583" s="47"/>
      <c r="X583" s="47"/>
      <c r="Y583" s="47"/>
      <c r="Z583" s="47"/>
      <c r="AA583" s="47"/>
      <c r="AB583" s="47"/>
      <c r="AC583" s="47"/>
      <c r="AD583" s="47"/>
      <c r="AE583" s="47"/>
    </row>
    <row r="584" spans="2:31" x14ac:dyDescent="0.2">
      <c r="B584" s="47"/>
      <c r="C584" s="47"/>
      <c r="D584" s="47"/>
      <c r="E584" s="47"/>
      <c r="F584" s="47"/>
      <c r="G584" s="47"/>
      <c r="H584" s="47"/>
      <c r="I584" s="47"/>
      <c r="J584" s="47"/>
      <c r="K584" s="47"/>
      <c r="L584" s="47"/>
      <c r="M584" s="47"/>
      <c r="N584" s="47"/>
      <c r="O584" s="47"/>
      <c r="P584" s="47"/>
      <c r="Q584" s="47"/>
      <c r="R584" s="47"/>
      <c r="S584" s="47"/>
      <c r="T584" s="47"/>
      <c r="U584" s="47"/>
      <c r="V584" s="47"/>
      <c r="W584" s="47"/>
      <c r="X584" s="47"/>
      <c r="Y584" s="47"/>
      <c r="Z584" s="47"/>
      <c r="AA584" s="47"/>
      <c r="AB584" s="47"/>
      <c r="AC584" s="47"/>
      <c r="AD584" s="47"/>
      <c r="AE584" s="47"/>
    </row>
    <row r="585" spans="2:31" x14ac:dyDescent="0.2">
      <c r="B585" s="47"/>
      <c r="C585" s="47"/>
      <c r="D585" s="47"/>
      <c r="E585" s="47"/>
      <c r="F585" s="47"/>
      <c r="G585" s="47"/>
      <c r="H585" s="47"/>
      <c r="I585" s="47"/>
      <c r="J585" s="47"/>
      <c r="K585" s="47"/>
      <c r="L585" s="47"/>
      <c r="M585" s="47"/>
      <c r="N585" s="47"/>
      <c r="O585" s="47"/>
      <c r="P585" s="47"/>
      <c r="Q585" s="47"/>
      <c r="R585" s="47"/>
      <c r="S585" s="47"/>
      <c r="T585" s="47"/>
      <c r="U585" s="47"/>
      <c r="V585" s="47"/>
      <c r="W585" s="47"/>
      <c r="X585" s="47"/>
      <c r="Y585" s="47"/>
      <c r="Z585" s="47"/>
      <c r="AA585" s="47"/>
      <c r="AB585" s="47"/>
      <c r="AC585" s="47"/>
      <c r="AD585" s="47"/>
      <c r="AE585" s="47"/>
    </row>
    <row r="586" spans="2:31" x14ac:dyDescent="0.2">
      <c r="B586" s="47"/>
      <c r="C586" s="47"/>
      <c r="D586" s="47"/>
      <c r="E586" s="47"/>
      <c r="F586" s="47"/>
      <c r="G586" s="47"/>
      <c r="H586" s="47"/>
      <c r="I586" s="47"/>
      <c r="J586" s="47"/>
      <c r="K586" s="47"/>
      <c r="L586" s="47"/>
      <c r="M586" s="47"/>
      <c r="N586" s="47"/>
      <c r="O586" s="47"/>
      <c r="P586" s="47"/>
      <c r="Q586" s="47"/>
      <c r="R586" s="47"/>
      <c r="S586" s="47"/>
      <c r="T586" s="47"/>
      <c r="U586" s="47"/>
      <c r="V586" s="47"/>
      <c r="W586" s="47"/>
      <c r="X586" s="47"/>
      <c r="Y586" s="47"/>
      <c r="Z586" s="47"/>
      <c r="AA586" s="47"/>
      <c r="AB586" s="47"/>
      <c r="AC586" s="47"/>
      <c r="AD586" s="47"/>
      <c r="AE586" s="47"/>
    </row>
    <row r="587" spans="2:31" x14ac:dyDescent="0.2">
      <c r="B587" s="47"/>
      <c r="C587" s="47"/>
      <c r="D587" s="47"/>
      <c r="E587" s="47"/>
      <c r="F587" s="47"/>
      <c r="G587" s="47"/>
      <c r="H587" s="47"/>
      <c r="I587" s="47"/>
      <c r="J587" s="47"/>
      <c r="K587" s="47"/>
      <c r="L587" s="47"/>
      <c r="M587" s="47"/>
      <c r="N587" s="47"/>
      <c r="O587" s="47"/>
      <c r="P587" s="47"/>
      <c r="Q587" s="47"/>
      <c r="R587" s="47"/>
      <c r="S587" s="47"/>
      <c r="T587" s="47"/>
      <c r="U587" s="47"/>
      <c r="V587" s="47"/>
      <c r="W587" s="47"/>
      <c r="X587" s="47"/>
      <c r="Y587" s="47"/>
      <c r="Z587" s="47"/>
      <c r="AA587" s="47"/>
      <c r="AB587" s="47"/>
      <c r="AC587" s="47"/>
      <c r="AD587" s="47"/>
      <c r="AE587" s="47"/>
    </row>
    <row r="588" spans="2:31" x14ac:dyDescent="0.2">
      <c r="B588" s="47"/>
      <c r="C588" s="47"/>
      <c r="D588" s="47"/>
      <c r="E588" s="47"/>
      <c r="F588" s="47"/>
      <c r="G588" s="47"/>
      <c r="H588" s="47"/>
      <c r="I588" s="47"/>
      <c r="J588" s="47"/>
      <c r="K588" s="47"/>
      <c r="L588" s="47"/>
      <c r="M588" s="47"/>
      <c r="N588" s="47"/>
      <c r="O588" s="47"/>
      <c r="P588" s="47"/>
      <c r="Q588" s="47"/>
      <c r="R588" s="47"/>
      <c r="S588" s="47"/>
      <c r="T588" s="47"/>
      <c r="U588" s="47"/>
      <c r="V588" s="47"/>
      <c r="W588" s="47"/>
      <c r="X588" s="47"/>
      <c r="Y588" s="47"/>
      <c r="Z588" s="47"/>
      <c r="AA588" s="47"/>
      <c r="AB588" s="47"/>
      <c r="AC588" s="47"/>
      <c r="AD588" s="47"/>
      <c r="AE588" s="47"/>
    </row>
    <row r="589" spans="2:31" x14ac:dyDescent="0.2">
      <c r="B589" s="47"/>
      <c r="C589" s="47"/>
      <c r="D589" s="47"/>
      <c r="E589" s="47"/>
      <c r="F589" s="47"/>
      <c r="G589" s="47"/>
      <c r="H589" s="47"/>
      <c r="I589" s="47"/>
      <c r="J589" s="47"/>
      <c r="K589" s="47"/>
      <c r="L589" s="47"/>
      <c r="M589" s="47"/>
      <c r="N589" s="47"/>
      <c r="O589" s="47"/>
      <c r="P589" s="47"/>
      <c r="Q589" s="47"/>
      <c r="R589" s="47"/>
      <c r="S589" s="47"/>
      <c r="T589" s="47"/>
      <c r="U589" s="47"/>
      <c r="V589" s="47"/>
      <c r="W589" s="47"/>
      <c r="X589" s="47"/>
      <c r="Y589" s="47"/>
      <c r="Z589" s="47"/>
      <c r="AA589" s="47"/>
      <c r="AB589" s="47"/>
      <c r="AC589" s="47"/>
      <c r="AD589" s="47"/>
      <c r="AE589" s="47"/>
    </row>
    <row r="590" spans="2:31" x14ac:dyDescent="0.2">
      <c r="B590" s="47"/>
      <c r="C590" s="47"/>
      <c r="D590" s="47"/>
      <c r="E590" s="47"/>
      <c r="F590" s="47"/>
      <c r="G590" s="47"/>
      <c r="H590" s="47"/>
      <c r="I590" s="47"/>
      <c r="J590" s="47"/>
      <c r="K590" s="47"/>
      <c r="L590" s="47"/>
      <c r="M590" s="47"/>
      <c r="N590" s="47"/>
      <c r="O590" s="47"/>
      <c r="P590" s="47"/>
      <c r="Q590" s="47"/>
      <c r="R590" s="47"/>
      <c r="S590" s="47"/>
      <c r="T590" s="47"/>
      <c r="U590" s="47"/>
      <c r="V590" s="47"/>
      <c r="W590" s="47"/>
      <c r="X590" s="47"/>
      <c r="Y590" s="47"/>
      <c r="Z590" s="47"/>
      <c r="AA590" s="47"/>
      <c r="AB590" s="47"/>
      <c r="AC590" s="47"/>
      <c r="AD590" s="47"/>
      <c r="AE590" s="47"/>
    </row>
    <row r="591" spans="2:31" x14ac:dyDescent="0.2">
      <c r="B591" s="47"/>
      <c r="C591" s="47"/>
      <c r="D591" s="47"/>
      <c r="E591" s="47"/>
      <c r="F591" s="47"/>
      <c r="G591" s="47"/>
      <c r="H591" s="47"/>
      <c r="I591" s="47"/>
      <c r="J591" s="47"/>
      <c r="K591" s="47"/>
      <c r="L591" s="47"/>
      <c r="M591" s="47"/>
      <c r="N591" s="47"/>
      <c r="O591" s="47"/>
      <c r="P591" s="47"/>
      <c r="Q591" s="47"/>
      <c r="R591" s="47"/>
      <c r="S591" s="47"/>
      <c r="T591" s="47"/>
      <c r="U591" s="47"/>
      <c r="V591" s="47"/>
      <c r="W591" s="47"/>
      <c r="X591" s="47"/>
      <c r="Y591" s="47"/>
      <c r="Z591" s="47"/>
      <c r="AA591" s="47"/>
      <c r="AB591" s="47"/>
      <c r="AC591" s="47"/>
      <c r="AD591" s="47"/>
      <c r="AE591" s="47"/>
    </row>
    <row r="592" spans="2:31" x14ac:dyDescent="0.2">
      <c r="B592" s="47"/>
      <c r="C592" s="47"/>
      <c r="D592" s="47"/>
      <c r="E592" s="47"/>
      <c r="F592" s="47"/>
      <c r="G592" s="47"/>
      <c r="H592" s="47"/>
      <c r="I592" s="47"/>
      <c r="J592" s="47"/>
      <c r="K592" s="47"/>
      <c r="L592" s="47"/>
      <c r="M592" s="47"/>
      <c r="N592" s="47"/>
      <c r="O592" s="47"/>
      <c r="P592" s="47"/>
      <c r="Q592" s="47"/>
      <c r="R592" s="47"/>
      <c r="S592" s="47"/>
      <c r="T592" s="47"/>
      <c r="U592" s="47"/>
      <c r="V592" s="47"/>
      <c r="W592" s="47"/>
      <c r="X592" s="47"/>
      <c r="Y592" s="47"/>
      <c r="Z592" s="47"/>
      <c r="AA592" s="47"/>
      <c r="AB592" s="47"/>
      <c r="AC592" s="47"/>
      <c r="AD592" s="47"/>
      <c r="AE592" s="47"/>
    </row>
    <row r="593" spans="2:31" x14ac:dyDescent="0.2">
      <c r="B593" s="47"/>
      <c r="C593" s="47"/>
      <c r="D593" s="47"/>
      <c r="E593" s="47"/>
      <c r="F593" s="47"/>
      <c r="G593" s="47"/>
      <c r="H593" s="47"/>
      <c r="I593" s="47"/>
      <c r="J593" s="47"/>
      <c r="K593" s="47"/>
      <c r="L593" s="47"/>
      <c r="M593" s="47"/>
      <c r="N593" s="47"/>
      <c r="O593" s="47"/>
      <c r="P593" s="47"/>
      <c r="Q593" s="47"/>
      <c r="R593" s="47"/>
      <c r="S593" s="47"/>
      <c r="T593" s="47"/>
      <c r="U593" s="47"/>
      <c r="V593" s="47"/>
      <c r="W593" s="47"/>
      <c r="X593" s="47"/>
      <c r="Y593" s="47"/>
      <c r="Z593" s="47"/>
      <c r="AA593" s="47"/>
      <c r="AB593" s="47"/>
      <c r="AC593" s="47"/>
      <c r="AD593" s="47"/>
      <c r="AE593" s="47"/>
    </row>
    <row r="594" spans="2:31" x14ac:dyDescent="0.2">
      <c r="B594" s="47"/>
      <c r="C594" s="47"/>
      <c r="D594" s="47"/>
      <c r="E594" s="47"/>
      <c r="F594" s="47"/>
      <c r="G594" s="47"/>
      <c r="H594" s="47"/>
      <c r="I594" s="47"/>
      <c r="J594" s="47"/>
      <c r="K594" s="47"/>
      <c r="L594" s="47"/>
      <c r="M594" s="47"/>
      <c r="N594" s="47"/>
      <c r="O594" s="47"/>
      <c r="P594" s="47"/>
      <c r="Q594" s="47"/>
      <c r="R594" s="47"/>
      <c r="S594" s="47"/>
      <c r="T594" s="47"/>
      <c r="U594" s="47"/>
      <c r="V594" s="47"/>
      <c r="W594" s="47"/>
      <c r="X594" s="47"/>
      <c r="Y594" s="47"/>
      <c r="Z594" s="47"/>
      <c r="AA594" s="47"/>
      <c r="AB594" s="47"/>
      <c r="AC594" s="47"/>
      <c r="AD594" s="47"/>
      <c r="AE594" s="47"/>
    </row>
    <row r="595" spans="2:31" x14ac:dyDescent="0.2">
      <c r="B595" s="47"/>
      <c r="C595" s="47"/>
      <c r="D595" s="47"/>
      <c r="E595" s="47"/>
      <c r="F595" s="47"/>
      <c r="G595" s="47"/>
      <c r="H595" s="47"/>
      <c r="I595" s="47"/>
      <c r="J595" s="47"/>
      <c r="K595" s="47"/>
      <c r="L595" s="47"/>
      <c r="M595" s="47"/>
      <c r="N595" s="47"/>
      <c r="O595" s="47"/>
      <c r="P595" s="47"/>
      <c r="Q595" s="47"/>
      <c r="R595" s="47"/>
      <c r="S595" s="47"/>
      <c r="T595" s="47"/>
      <c r="U595" s="47"/>
      <c r="V595" s="47"/>
      <c r="W595" s="47"/>
      <c r="X595" s="47"/>
      <c r="Y595" s="47"/>
      <c r="Z595" s="47"/>
      <c r="AA595" s="47"/>
      <c r="AB595" s="47"/>
      <c r="AC595" s="47"/>
      <c r="AD595" s="47"/>
      <c r="AE595" s="47"/>
    </row>
    <row r="596" spans="2:31" x14ac:dyDescent="0.2">
      <c r="B596" s="47"/>
      <c r="C596" s="47"/>
      <c r="D596" s="47"/>
      <c r="E596" s="47"/>
      <c r="F596" s="47"/>
      <c r="G596" s="47"/>
      <c r="H596" s="47"/>
      <c r="I596" s="47"/>
      <c r="J596" s="47"/>
      <c r="K596" s="47"/>
      <c r="L596" s="47"/>
      <c r="M596" s="47"/>
      <c r="N596" s="47"/>
      <c r="O596" s="47"/>
      <c r="P596" s="47"/>
      <c r="Q596" s="47"/>
      <c r="R596" s="47"/>
      <c r="S596" s="47"/>
      <c r="T596" s="47"/>
      <c r="U596" s="47"/>
      <c r="V596" s="47"/>
      <c r="W596" s="47"/>
      <c r="X596" s="47"/>
      <c r="Y596" s="47"/>
      <c r="Z596" s="47"/>
      <c r="AA596" s="47"/>
      <c r="AB596" s="47"/>
      <c r="AC596" s="47"/>
      <c r="AD596" s="47"/>
      <c r="AE596" s="47"/>
    </row>
    <row r="597" spans="2:31" x14ac:dyDescent="0.2">
      <c r="B597" s="47"/>
      <c r="C597" s="47"/>
      <c r="D597" s="47"/>
      <c r="E597" s="47"/>
      <c r="F597" s="47"/>
      <c r="G597" s="47"/>
      <c r="H597" s="47"/>
      <c r="I597" s="47"/>
      <c r="J597" s="47"/>
      <c r="K597" s="47"/>
      <c r="L597" s="47"/>
      <c r="M597" s="47"/>
      <c r="N597" s="47"/>
      <c r="O597" s="47"/>
      <c r="P597" s="47"/>
      <c r="Q597" s="47"/>
      <c r="R597" s="47"/>
      <c r="S597" s="47"/>
      <c r="T597" s="47"/>
      <c r="U597" s="47"/>
      <c r="V597" s="47"/>
      <c r="W597" s="47"/>
      <c r="X597" s="47"/>
      <c r="Y597" s="47"/>
      <c r="Z597" s="47"/>
      <c r="AA597" s="47"/>
      <c r="AB597" s="47"/>
      <c r="AC597" s="47"/>
      <c r="AD597" s="47"/>
      <c r="AE597" s="47"/>
    </row>
    <row r="598" spans="2:31" x14ac:dyDescent="0.2">
      <c r="B598" s="47"/>
      <c r="C598" s="47"/>
      <c r="D598" s="47"/>
      <c r="E598" s="47"/>
      <c r="F598" s="47"/>
      <c r="G598" s="47"/>
      <c r="H598" s="47"/>
      <c r="I598" s="47"/>
      <c r="J598" s="47"/>
      <c r="K598" s="47"/>
      <c r="L598" s="47"/>
      <c r="M598" s="47"/>
      <c r="N598" s="47"/>
      <c r="O598" s="47"/>
      <c r="P598" s="47"/>
      <c r="Q598" s="47"/>
      <c r="R598" s="47"/>
      <c r="S598" s="47"/>
      <c r="T598" s="47"/>
      <c r="U598" s="47"/>
      <c r="V598" s="47"/>
      <c r="W598" s="47"/>
      <c r="X598" s="47"/>
      <c r="Y598" s="47"/>
      <c r="Z598" s="47"/>
      <c r="AA598" s="47"/>
      <c r="AB598" s="47"/>
      <c r="AC598" s="47"/>
      <c r="AD598" s="47"/>
      <c r="AE598" s="47"/>
    </row>
    <row r="599" spans="2:31" x14ac:dyDescent="0.2">
      <c r="B599" s="47"/>
      <c r="C599" s="47"/>
      <c r="D599" s="47"/>
      <c r="E599" s="47"/>
      <c r="F599" s="47"/>
      <c r="G599" s="47"/>
      <c r="H599" s="47"/>
      <c r="I599" s="47"/>
      <c r="J599" s="47"/>
      <c r="K599" s="47"/>
      <c r="L599" s="47"/>
      <c r="M599" s="47"/>
      <c r="N599" s="47"/>
      <c r="O599" s="47"/>
      <c r="P599" s="47"/>
      <c r="Q599" s="47"/>
      <c r="R599" s="47"/>
      <c r="S599" s="47"/>
      <c r="T599" s="47"/>
      <c r="U599" s="47"/>
      <c r="V599" s="47"/>
      <c r="W599" s="47"/>
      <c r="X599" s="47"/>
      <c r="Y599" s="47"/>
      <c r="Z599" s="47"/>
      <c r="AA599" s="47"/>
      <c r="AB599" s="47"/>
      <c r="AC599" s="47"/>
      <c r="AD599" s="47"/>
      <c r="AE599" s="47"/>
    </row>
    <row r="600" spans="2:31" x14ac:dyDescent="0.2">
      <c r="B600" s="47"/>
      <c r="C600" s="47"/>
      <c r="D600" s="47"/>
      <c r="E600" s="47"/>
      <c r="F600" s="47"/>
      <c r="G600" s="47"/>
      <c r="H600" s="47"/>
      <c r="I600" s="47"/>
      <c r="J600" s="47"/>
      <c r="K600" s="47"/>
      <c r="L600" s="47"/>
      <c r="M600" s="47"/>
      <c r="N600" s="47"/>
      <c r="O600" s="47"/>
      <c r="P600" s="47"/>
      <c r="Q600" s="47"/>
      <c r="R600" s="47"/>
      <c r="S600" s="47"/>
      <c r="T600" s="47"/>
      <c r="U600" s="47"/>
      <c r="V600" s="47"/>
      <c r="W600" s="47"/>
      <c r="X600" s="47"/>
      <c r="Y600" s="47"/>
      <c r="Z600" s="47"/>
      <c r="AA600" s="47"/>
      <c r="AB600" s="47"/>
      <c r="AC600" s="47"/>
      <c r="AD600" s="47"/>
      <c r="AE600" s="47"/>
    </row>
    <row r="601" spans="2:31" x14ac:dyDescent="0.2">
      <c r="B601" s="47"/>
      <c r="C601" s="47"/>
      <c r="D601" s="47"/>
      <c r="E601" s="47"/>
      <c r="F601" s="47"/>
      <c r="G601" s="47"/>
      <c r="H601" s="47"/>
      <c r="I601" s="47"/>
      <c r="J601" s="47"/>
      <c r="K601" s="47"/>
      <c r="L601" s="47"/>
      <c r="M601" s="47"/>
      <c r="N601" s="47"/>
      <c r="O601" s="47"/>
      <c r="P601" s="47"/>
      <c r="Q601" s="47"/>
      <c r="R601" s="47"/>
      <c r="S601" s="47"/>
      <c r="T601" s="47"/>
      <c r="U601" s="47"/>
      <c r="V601" s="47"/>
      <c r="W601" s="47"/>
      <c r="X601" s="47"/>
      <c r="Y601" s="47"/>
      <c r="Z601" s="47"/>
      <c r="AA601" s="47"/>
      <c r="AB601" s="47"/>
      <c r="AC601" s="47"/>
      <c r="AD601" s="47"/>
      <c r="AE601" s="47"/>
    </row>
    <row r="602" spans="2:31" x14ac:dyDescent="0.2">
      <c r="B602" s="47"/>
      <c r="C602" s="47"/>
      <c r="D602" s="47"/>
      <c r="E602" s="47"/>
      <c r="F602" s="47"/>
      <c r="G602" s="47"/>
      <c r="H602" s="47"/>
      <c r="I602" s="47"/>
      <c r="J602" s="47"/>
      <c r="K602" s="47"/>
      <c r="L602" s="47"/>
      <c r="M602" s="47"/>
      <c r="N602" s="47"/>
      <c r="O602" s="47"/>
      <c r="P602" s="47"/>
      <c r="Q602" s="47"/>
      <c r="R602" s="47"/>
      <c r="S602" s="47"/>
      <c r="T602" s="47"/>
      <c r="U602" s="47"/>
      <c r="V602" s="47"/>
      <c r="W602" s="47"/>
      <c r="X602" s="47"/>
      <c r="Y602" s="47"/>
      <c r="Z602" s="47"/>
      <c r="AA602" s="47"/>
      <c r="AB602" s="47"/>
      <c r="AC602" s="47"/>
      <c r="AD602" s="47"/>
      <c r="AE602" s="47"/>
    </row>
    <row r="603" spans="2:31" x14ac:dyDescent="0.2">
      <c r="B603" s="47"/>
      <c r="C603" s="47"/>
      <c r="D603" s="47"/>
      <c r="E603" s="47"/>
      <c r="F603" s="47"/>
      <c r="G603" s="47"/>
      <c r="H603" s="47"/>
      <c r="I603" s="47"/>
      <c r="J603" s="47"/>
      <c r="K603" s="47"/>
      <c r="L603" s="47"/>
      <c r="M603" s="47"/>
      <c r="N603" s="47"/>
      <c r="O603" s="47"/>
      <c r="P603" s="47"/>
      <c r="Q603" s="47"/>
      <c r="R603" s="47"/>
      <c r="S603" s="47"/>
      <c r="T603" s="47"/>
      <c r="U603" s="47"/>
      <c r="V603" s="47"/>
      <c r="W603" s="47"/>
      <c r="X603" s="47"/>
      <c r="Y603" s="47"/>
      <c r="Z603" s="47"/>
      <c r="AA603" s="47"/>
      <c r="AB603" s="47"/>
      <c r="AC603" s="47"/>
      <c r="AD603" s="47"/>
      <c r="AE603" s="47"/>
    </row>
    <row r="604" spans="2:31" x14ac:dyDescent="0.2">
      <c r="B604" s="47"/>
      <c r="C604" s="47"/>
      <c r="D604" s="47"/>
      <c r="E604" s="47"/>
      <c r="F604" s="47"/>
      <c r="G604" s="47"/>
      <c r="H604" s="47"/>
      <c r="I604" s="47"/>
      <c r="J604" s="47"/>
      <c r="K604" s="47"/>
      <c r="L604" s="47"/>
      <c r="M604" s="47"/>
      <c r="N604" s="47"/>
      <c r="O604" s="47"/>
      <c r="P604" s="47"/>
      <c r="Q604" s="47"/>
      <c r="R604" s="47"/>
      <c r="S604" s="47"/>
      <c r="T604" s="47"/>
      <c r="U604" s="47"/>
      <c r="V604" s="47"/>
      <c r="W604" s="47"/>
      <c r="X604" s="47"/>
      <c r="Y604" s="47"/>
      <c r="Z604" s="47"/>
      <c r="AA604" s="47"/>
      <c r="AB604" s="47"/>
      <c r="AC604" s="47"/>
      <c r="AD604" s="47"/>
      <c r="AE604" s="47"/>
    </row>
    <row r="605" spans="2:31" x14ac:dyDescent="0.2">
      <c r="B605" s="47"/>
      <c r="C605" s="47"/>
      <c r="D605" s="47"/>
      <c r="E605" s="47"/>
      <c r="F605" s="47"/>
      <c r="G605" s="47"/>
      <c r="H605" s="47"/>
      <c r="I605" s="47"/>
      <c r="J605" s="47"/>
      <c r="K605" s="47"/>
      <c r="L605" s="47"/>
      <c r="M605" s="47"/>
      <c r="N605" s="47"/>
      <c r="O605" s="47"/>
      <c r="P605" s="47"/>
      <c r="Q605" s="47"/>
      <c r="R605" s="47"/>
      <c r="S605" s="47"/>
      <c r="T605" s="47"/>
      <c r="U605" s="47"/>
      <c r="V605" s="47"/>
      <c r="W605" s="47"/>
      <c r="X605" s="47"/>
      <c r="Y605" s="47"/>
      <c r="Z605" s="47"/>
      <c r="AA605" s="47"/>
      <c r="AB605" s="47"/>
      <c r="AC605" s="47"/>
      <c r="AD605" s="47"/>
      <c r="AE605" s="47"/>
    </row>
    <row r="606" spans="2:31" x14ac:dyDescent="0.2">
      <c r="B606" s="47"/>
      <c r="C606" s="47"/>
      <c r="D606" s="47"/>
      <c r="E606" s="47"/>
      <c r="F606" s="47"/>
      <c r="G606" s="47"/>
      <c r="H606" s="47"/>
      <c r="I606" s="47"/>
      <c r="J606" s="47"/>
      <c r="K606" s="47"/>
      <c r="L606" s="47"/>
      <c r="M606" s="47"/>
      <c r="N606" s="47"/>
      <c r="O606" s="47"/>
      <c r="P606" s="47"/>
      <c r="Q606" s="47"/>
      <c r="R606" s="47"/>
      <c r="S606" s="47"/>
      <c r="T606" s="47"/>
      <c r="U606" s="47"/>
      <c r="V606" s="47"/>
      <c r="W606" s="47"/>
      <c r="X606" s="47"/>
      <c r="Y606" s="47"/>
      <c r="Z606" s="47"/>
      <c r="AA606" s="47"/>
      <c r="AB606" s="47"/>
      <c r="AC606" s="47"/>
      <c r="AD606" s="47"/>
      <c r="AE606" s="47"/>
    </row>
    <row r="607" spans="2:31" x14ac:dyDescent="0.2">
      <c r="B607" s="47"/>
      <c r="C607" s="47"/>
      <c r="D607" s="47"/>
      <c r="E607" s="47"/>
      <c r="F607" s="47"/>
      <c r="G607" s="47"/>
      <c r="H607" s="47"/>
      <c r="I607" s="47"/>
      <c r="J607" s="47"/>
      <c r="K607" s="47"/>
      <c r="L607" s="47"/>
      <c r="M607" s="47"/>
      <c r="N607" s="47"/>
      <c r="O607" s="47"/>
      <c r="P607" s="47"/>
      <c r="Q607" s="47"/>
      <c r="R607" s="47"/>
      <c r="S607" s="47"/>
      <c r="T607" s="47"/>
      <c r="U607" s="47"/>
      <c r="V607" s="47"/>
      <c r="W607" s="47"/>
      <c r="X607" s="47"/>
      <c r="Y607" s="47"/>
      <c r="Z607" s="47"/>
      <c r="AA607" s="47"/>
      <c r="AB607" s="47"/>
      <c r="AC607" s="47"/>
      <c r="AD607" s="47"/>
      <c r="AE607" s="47"/>
    </row>
    <row r="608" spans="2:31" x14ac:dyDescent="0.2">
      <c r="B608" s="47"/>
      <c r="C608" s="47"/>
      <c r="D608" s="47"/>
      <c r="E608" s="47"/>
      <c r="F608" s="47"/>
      <c r="G608" s="47"/>
      <c r="H608" s="47"/>
      <c r="I608" s="47"/>
      <c r="J608" s="47"/>
      <c r="K608" s="47"/>
      <c r="L608" s="47"/>
      <c r="M608" s="47"/>
      <c r="N608" s="47"/>
      <c r="O608" s="47"/>
      <c r="P608" s="47"/>
      <c r="Q608" s="47"/>
      <c r="R608" s="47"/>
      <c r="S608" s="47"/>
      <c r="T608" s="47"/>
      <c r="U608" s="47"/>
      <c r="V608" s="47"/>
      <c r="W608" s="47"/>
      <c r="X608" s="47"/>
      <c r="Y608" s="47"/>
      <c r="Z608" s="47"/>
      <c r="AA608" s="47"/>
      <c r="AB608" s="47"/>
      <c r="AC608" s="47"/>
      <c r="AD608" s="47"/>
      <c r="AE608" s="47"/>
    </row>
    <row r="609" spans="2:31" x14ac:dyDescent="0.2">
      <c r="B609" s="47"/>
      <c r="C609" s="47"/>
      <c r="D609" s="47"/>
      <c r="E609" s="47"/>
      <c r="F609" s="47"/>
      <c r="G609" s="47"/>
      <c r="H609" s="47"/>
      <c r="I609" s="47"/>
      <c r="J609" s="47"/>
      <c r="K609" s="47"/>
      <c r="L609" s="47"/>
      <c r="M609" s="47"/>
      <c r="N609" s="47"/>
      <c r="O609" s="47"/>
      <c r="P609" s="47"/>
      <c r="Q609" s="47"/>
      <c r="R609" s="47"/>
      <c r="S609" s="47"/>
      <c r="T609" s="47"/>
      <c r="U609" s="47"/>
      <c r="V609" s="47"/>
      <c r="W609" s="47"/>
      <c r="X609" s="47"/>
      <c r="Y609" s="47"/>
      <c r="Z609" s="47"/>
      <c r="AA609" s="47"/>
      <c r="AB609" s="47"/>
      <c r="AC609" s="47"/>
      <c r="AD609" s="47"/>
      <c r="AE609" s="47"/>
    </row>
    <row r="610" spans="2:31" x14ac:dyDescent="0.2">
      <c r="B610" s="47"/>
      <c r="C610" s="47"/>
      <c r="D610" s="47"/>
      <c r="E610" s="47"/>
      <c r="F610" s="47"/>
      <c r="G610" s="47"/>
      <c r="H610" s="47"/>
      <c r="I610" s="47"/>
      <c r="J610" s="47"/>
      <c r="K610" s="47"/>
      <c r="L610" s="47"/>
      <c r="M610" s="47"/>
      <c r="N610" s="47"/>
      <c r="O610" s="47"/>
      <c r="P610" s="47"/>
      <c r="Q610" s="47"/>
      <c r="R610" s="47"/>
      <c r="S610" s="47"/>
      <c r="T610" s="47"/>
      <c r="U610" s="47"/>
      <c r="V610" s="47"/>
      <c r="W610" s="47"/>
      <c r="X610" s="47"/>
      <c r="Y610" s="47"/>
      <c r="Z610" s="47"/>
      <c r="AA610" s="47"/>
      <c r="AB610" s="47"/>
      <c r="AC610" s="47"/>
      <c r="AD610" s="47"/>
      <c r="AE610" s="47"/>
    </row>
    <row r="611" spans="2:31" x14ac:dyDescent="0.2">
      <c r="B611" s="47"/>
      <c r="C611" s="47"/>
      <c r="D611" s="47"/>
      <c r="E611" s="47"/>
      <c r="F611" s="47"/>
      <c r="G611" s="47"/>
      <c r="H611" s="47"/>
      <c r="I611" s="47"/>
      <c r="J611" s="47"/>
      <c r="K611" s="47"/>
      <c r="L611" s="47"/>
      <c r="M611" s="47"/>
      <c r="N611" s="47"/>
      <c r="O611" s="47"/>
      <c r="P611" s="47"/>
      <c r="Q611" s="47"/>
      <c r="R611" s="47"/>
      <c r="S611" s="47"/>
      <c r="T611" s="47"/>
      <c r="U611" s="47"/>
      <c r="V611" s="47"/>
      <c r="W611" s="47"/>
      <c r="X611" s="47"/>
      <c r="Y611" s="47"/>
      <c r="Z611" s="47"/>
      <c r="AA611" s="47"/>
      <c r="AB611" s="47"/>
      <c r="AC611" s="47"/>
      <c r="AD611" s="47"/>
      <c r="AE611" s="47"/>
    </row>
    <row r="612" spans="2:31" x14ac:dyDescent="0.2">
      <c r="B612" s="47"/>
      <c r="C612" s="47"/>
      <c r="D612" s="47"/>
      <c r="E612" s="47"/>
      <c r="F612" s="47"/>
      <c r="G612" s="47"/>
      <c r="H612" s="47"/>
      <c r="I612" s="47"/>
      <c r="J612" s="47"/>
      <c r="K612" s="47"/>
      <c r="L612" s="47"/>
      <c r="M612" s="47"/>
      <c r="N612" s="47"/>
      <c r="O612" s="47"/>
      <c r="P612" s="47"/>
      <c r="Q612" s="47"/>
      <c r="R612" s="47"/>
      <c r="S612" s="47"/>
      <c r="T612" s="47"/>
      <c r="U612" s="47"/>
      <c r="V612" s="47"/>
      <c r="W612" s="47"/>
      <c r="X612" s="47"/>
      <c r="Y612" s="47"/>
      <c r="Z612" s="47"/>
      <c r="AA612" s="47"/>
      <c r="AB612" s="47"/>
      <c r="AC612" s="47"/>
      <c r="AD612" s="47"/>
      <c r="AE612" s="47"/>
    </row>
    <row r="613" spans="2:31" x14ac:dyDescent="0.2">
      <c r="B613" s="47"/>
      <c r="C613" s="47"/>
      <c r="D613" s="47"/>
      <c r="E613" s="47"/>
      <c r="F613" s="47"/>
      <c r="G613" s="47"/>
      <c r="H613" s="47"/>
      <c r="I613" s="47"/>
      <c r="J613" s="47"/>
      <c r="K613" s="47"/>
      <c r="L613" s="47"/>
      <c r="M613" s="47"/>
      <c r="N613" s="47"/>
      <c r="O613" s="47"/>
      <c r="P613" s="47"/>
      <c r="Q613" s="47"/>
      <c r="R613" s="47"/>
      <c r="S613" s="47"/>
      <c r="T613" s="47"/>
      <c r="U613" s="47"/>
      <c r="V613" s="47"/>
      <c r="W613" s="47"/>
      <c r="X613" s="47"/>
      <c r="Y613" s="47"/>
      <c r="Z613" s="47"/>
      <c r="AA613" s="47"/>
      <c r="AB613" s="47"/>
      <c r="AC613" s="47"/>
      <c r="AD613" s="47"/>
      <c r="AE613" s="47"/>
    </row>
    <row r="614" spans="2:31" x14ac:dyDescent="0.2">
      <c r="B614" s="47"/>
      <c r="C614" s="47"/>
      <c r="D614" s="47"/>
      <c r="E614" s="47"/>
      <c r="F614" s="47"/>
      <c r="G614" s="47"/>
      <c r="H614" s="47"/>
      <c r="I614" s="47"/>
      <c r="J614" s="47"/>
      <c r="K614" s="47"/>
      <c r="L614" s="47"/>
      <c r="M614" s="47"/>
      <c r="N614" s="47"/>
      <c r="O614" s="47"/>
      <c r="P614" s="47"/>
      <c r="Q614" s="47"/>
      <c r="R614" s="47"/>
      <c r="S614" s="47"/>
      <c r="T614" s="47"/>
      <c r="U614" s="47"/>
      <c r="V614" s="47"/>
      <c r="W614" s="47"/>
      <c r="X614" s="47"/>
      <c r="Y614" s="47"/>
      <c r="Z614" s="47"/>
      <c r="AA614" s="47"/>
      <c r="AB614" s="47"/>
      <c r="AC614" s="47"/>
      <c r="AD614" s="47"/>
      <c r="AE614" s="47"/>
    </row>
    <row r="615" spans="2:31" x14ac:dyDescent="0.2">
      <c r="B615" s="47"/>
      <c r="C615" s="47"/>
      <c r="D615" s="47"/>
      <c r="E615" s="47"/>
      <c r="F615" s="47"/>
      <c r="G615" s="47"/>
      <c r="H615" s="47"/>
      <c r="I615" s="47"/>
      <c r="J615" s="47"/>
      <c r="K615" s="47"/>
      <c r="L615" s="47"/>
      <c r="M615" s="47"/>
      <c r="N615" s="47"/>
      <c r="O615" s="47"/>
      <c r="P615" s="47"/>
      <c r="Q615" s="47"/>
      <c r="R615" s="47"/>
      <c r="S615" s="47"/>
      <c r="T615" s="47"/>
      <c r="U615" s="47"/>
      <c r="V615" s="47"/>
      <c r="W615" s="47"/>
      <c r="X615" s="47"/>
      <c r="Y615" s="47"/>
      <c r="Z615" s="47"/>
      <c r="AA615" s="47"/>
      <c r="AB615" s="47"/>
      <c r="AC615" s="47"/>
      <c r="AD615" s="47"/>
      <c r="AE615" s="47"/>
    </row>
    <row r="616" spans="2:31" x14ac:dyDescent="0.2">
      <c r="B616" s="47"/>
      <c r="C616" s="47"/>
      <c r="D616" s="47"/>
      <c r="E616" s="47"/>
      <c r="F616" s="47"/>
      <c r="G616" s="47"/>
      <c r="H616" s="47"/>
      <c r="I616" s="47"/>
      <c r="J616" s="47"/>
      <c r="K616" s="47"/>
      <c r="L616" s="47"/>
      <c r="M616" s="47"/>
      <c r="N616" s="47"/>
      <c r="O616" s="47"/>
      <c r="P616" s="47"/>
      <c r="Q616" s="47"/>
      <c r="R616" s="47"/>
      <c r="S616" s="47"/>
      <c r="T616" s="47"/>
      <c r="U616" s="47"/>
      <c r="V616" s="47"/>
      <c r="W616" s="47"/>
      <c r="X616" s="47"/>
      <c r="Y616" s="47"/>
      <c r="Z616" s="47"/>
      <c r="AA616" s="47"/>
      <c r="AB616" s="47"/>
      <c r="AC616" s="47"/>
      <c r="AD616" s="47"/>
      <c r="AE616" s="47"/>
    </row>
    <row r="617" spans="2:31" x14ac:dyDescent="0.2">
      <c r="B617" s="47"/>
      <c r="C617" s="47"/>
      <c r="D617" s="47"/>
      <c r="E617" s="47"/>
      <c r="F617" s="47"/>
      <c r="G617" s="47"/>
      <c r="H617" s="47"/>
      <c r="I617" s="47"/>
      <c r="J617" s="47"/>
      <c r="K617" s="47"/>
      <c r="L617" s="47"/>
      <c r="M617" s="47"/>
      <c r="N617" s="47"/>
      <c r="O617" s="47"/>
      <c r="P617" s="47"/>
      <c r="Q617" s="47"/>
      <c r="R617" s="47"/>
      <c r="S617" s="47"/>
      <c r="T617" s="47"/>
      <c r="U617" s="47"/>
      <c r="V617" s="47"/>
      <c r="W617" s="47"/>
      <c r="X617" s="47"/>
      <c r="Y617" s="47"/>
      <c r="Z617" s="47"/>
      <c r="AA617" s="47"/>
      <c r="AB617" s="47"/>
      <c r="AC617" s="47"/>
      <c r="AD617" s="47"/>
      <c r="AE617" s="47"/>
    </row>
    <row r="618" spans="2:31" x14ac:dyDescent="0.2">
      <c r="B618" s="47"/>
      <c r="C618" s="47"/>
      <c r="D618" s="47"/>
      <c r="E618" s="47"/>
      <c r="F618" s="47"/>
      <c r="G618" s="47"/>
      <c r="H618" s="47"/>
      <c r="I618" s="47"/>
      <c r="J618" s="47"/>
      <c r="K618" s="47"/>
      <c r="L618" s="47"/>
      <c r="M618" s="47"/>
      <c r="N618" s="47"/>
      <c r="O618" s="47"/>
      <c r="P618" s="47"/>
      <c r="Q618" s="47"/>
      <c r="R618" s="47"/>
      <c r="S618" s="47"/>
      <c r="T618" s="47"/>
      <c r="U618" s="47"/>
      <c r="V618" s="47"/>
      <c r="W618" s="47"/>
      <c r="X618" s="47"/>
      <c r="Y618" s="47"/>
      <c r="Z618" s="47"/>
      <c r="AA618" s="47"/>
      <c r="AB618" s="47"/>
      <c r="AC618" s="47"/>
      <c r="AD618" s="47"/>
      <c r="AE618" s="47"/>
    </row>
    <row r="619" spans="2:31" x14ac:dyDescent="0.2">
      <c r="B619" s="47"/>
      <c r="C619" s="47"/>
      <c r="D619" s="47"/>
      <c r="E619" s="47"/>
      <c r="F619" s="47"/>
      <c r="G619" s="47"/>
      <c r="H619" s="47"/>
      <c r="I619" s="47"/>
      <c r="J619" s="47"/>
      <c r="K619" s="47"/>
      <c r="L619" s="47"/>
      <c r="M619" s="47"/>
      <c r="N619" s="47"/>
      <c r="O619" s="47"/>
      <c r="P619" s="47"/>
      <c r="Q619" s="47"/>
      <c r="R619" s="47"/>
      <c r="S619" s="47"/>
      <c r="T619" s="47"/>
      <c r="U619" s="47"/>
      <c r="V619" s="47"/>
      <c r="W619" s="47"/>
      <c r="X619" s="47"/>
      <c r="Y619" s="47"/>
      <c r="Z619" s="47"/>
      <c r="AA619" s="47"/>
      <c r="AB619" s="47"/>
      <c r="AC619" s="47"/>
      <c r="AD619" s="47"/>
      <c r="AE619" s="47"/>
    </row>
    <row r="620" spans="2:31" x14ac:dyDescent="0.2">
      <c r="B620" s="47"/>
      <c r="C620" s="47"/>
      <c r="D620" s="47"/>
      <c r="E620" s="47"/>
      <c r="F620" s="47"/>
      <c r="G620" s="47"/>
      <c r="H620" s="47"/>
      <c r="I620" s="47"/>
      <c r="J620" s="47"/>
      <c r="K620" s="47"/>
      <c r="L620" s="47"/>
      <c r="M620" s="47"/>
      <c r="N620" s="47"/>
      <c r="O620" s="47"/>
      <c r="P620" s="47"/>
      <c r="Q620" s="47"/>
      <c r="R620" s="47"/>
      <c r="S620" s="47"/>
      <c r="T620" s="47"/>
      <c r="U620" s="47"/>
      <c r="V620" s="47"/>
      <c r="W620" s="47"/>
      <c r="X620" s="47"/>
      <c r="Y620" s="47"/>
      <c r="Z620" s="47"/>
      <c r="AA620" s="47"/>
      <c r="AB620" s="47"/>
      <c r="AC620" s="47"/>
      <c r="AD620" s="47"/>
      <c r="AE620" s="47"/>
    </row>
    <row r="621" spans="2:31" x14ac:dyDescent="0.2">
      <c r="B621" s="47"/>
      <c r="C621" s="47"/>
      <c r="D621" s="47"/>
      <c r="E621" s="47"/>
      <c r="F621" s="47"/>
      <c r="G621" s="47"/>
      <c r="H621" s="47"/>
      <c r="I621" s="47"/>
      <c r="J621" s="47"/>
      <c r="K621" s="47"/>
      <c r="L621" s="47"/>
      <c r="M621" s="47"/>
      <c r="N621" s="47"/>
      <c r="O621" s="47"/>
      <c r="P621" s="47"/>
      <c r="Q621" s="47"/>
      <c r="R621" s="47"/>
      <c r="S621" s="47"/>
      <c r="T621" s="47"/>
      <c r="U621" s="47"/>
      <c r="V621" s="47"/>
      <c r="W621" s="47"/>
      <c r="X621" s="47"/>
      <c r="Y621" s="47"/>
      <c r="Z621" s="47"/>
      <c r="AA621" s="47"/>
      <c r="AB621" s="47"/>
      <c r="AC621" s="47"/>
      <c r="AD621" s="47"/>
      <c r="AE621" s="47"/>
    </row>
    <row r="622" spans="2:31" x14ac:dyDescent="0.2">
      <c r="B622" s="47"/>
      <c r="C622" s="47"/>
      <c r="D622" s="47"/>
      <c r="E622" s="47"/>
      <c r="F622" s="47"/>
      <c r="G622" s="47"/>
      <c r="H622" s="47"/>
      <c r="I622" s="47"/>
      <c r="J622" s="47"/>
      <c r="K622" s="47"/>
      <c r="L622" s="47"/>
      <c r="M622" s="47"/>
      <c r="N622" s="47"/>
      <c r="O622" s="47"/>
      <c r="P622" s="47"/>
      <c r="Q622" s="47"/>
      <c r="R622" s="47"/>
      <c r="S622" s="47"/>
      <c r="T622" s="47"/>
      <c r="U622" s="47"/>
      <c r="V622" s="47"/>
      <c r="W622" s="47"/>
      <c r="X622" s="47"/>
      <c r="Y622" s="47"/>
      <c r="Z622" s="47"/>
      <c r="AA622" s="47"/>
      <c r="AB622" s="47"/>
      <c r="AC622" s="47"/>
      <c r="AD622" s="47"/>
      <c r="AE622" s="47"/>
    </row>
    <row r="623" spans="2:31" x14ac:dyDescent="0.2">
      <c r="B623" s="47"/>
      <c r="C623" s="47"/>
      <c r="D623" s="47"/>
      <c r="E623" s="47"/>
      <c r="F623" s="47"/>
      <c r="G623" s="47"/>
      <c r="H623" s="47"/>
      <c r="I623" s="47"/>
      <c r="J623" s="47"/>
      <c r="K623" s="47"/>
      <c r="L623" s="47"/>
      <c r="M623" s="47"/>
      <c r="N623" s="47"/>
      <c r="O623" s="47"/>
      <c r="P623" s="47"/>
      <c r="Q623" s="47"/>
      <c r="R623" s="47"/>
      <c r="S623" s="47"/>
      <c r="T623" s="47"/>
      <c r="U623" s="47"/>
      <c r="V623" s="47"/>
      <c r="W623" s="47"/>
      <c r="X623" s="47"/>
      <c r="Y623" s="47"/>
      <c r="Z623" s="47"/>
      <c r="AA623" s="47"/>
      <c r="AB623" s="47"/>
      <c r="AC623" s="47"/>
      <c r="AD623" s="47"/>
      <c r="AE623" s="47"/>
    </row>
    <row r="624" spans="2:31" x14ac:dyDescent="0.2">
      <c r="B624" s="47"/>
      <c r="C624" s="47"/>
      <c r="D624" s="47"/>
      <c r="E624" s="47"/>
      <c r="F624" s="47"/>
      <c r="G624" s="47"/>
      <c r="H624" s="47"/>
      <c r="I624" s="47"/>
      <c r="J624" s="47"/>
      <c r="K624" s="47"/>
      <c r="L624" s="47"/>
      <c r="M624" s="47"/>
      <c r="N624" s="47"/>
      <c r="O624" s="47"/>
      <c r="P624" s="47"/>
      <c r="Q624" s="47"/>
      <c r="R624" s="47"/>
      <c r="S624" s="47"/>
      <c r="T624" s="47"/>
      <c r="U624" s="47"/>
      <c r="V624" s="47"/>
      <c r="W624" s="47"/>
      <c r="X624" s="47"/>
      <c r="Y624" s="47"/>
      <c r="Z624" s="47"/>
      <c r="AA624" s="47"/>
      <c r="AB624" s="47"/>
      <c r="AC624" s="47"/>
      <c r="AD624" s="47"/>
      <c r="AE624" s="47"/>
    </row>
    <row r="625" spans="2:31" x14ac:dyDescent="0.2">
      <c r="B625" s="47"/>
      <c r="C625" s="47"/>
      <c r="D625" s="47"/>
      <c r="E625" s="47"/>
      <c r="F625" s="47"/>
      <c r="G625" s="47"/>
      <c r="H625" s="47"/>
      <c r="I625" s="47"/>
      <c r="J625" s="47"/>
      <c r="K625" s="47"/>
      <c r="L625" s="47"/>
      <c r="M625" s="47"/>
      <c r="N625" s="47"/>
      <c r="O625" s="47"/>
      <c r="P625" s="47"/>
      <c r="Q625" s="47"/>
      <c r="R625" s="47"/>
      <c r="S625" s="47"/>
      <c r="T625" s="47"/>
      <c r="U625" s="47"/>
      <c r="V625" s="47"/>
      <c r="W625" s="47"/>
      <c r="X625" s="47"/>
      <c r="Y625" s="47"/>
      <c r="Z625" s="47"/>
      <c r="AA625" s="47"/>
      <c r="AB625" s="47"/>
      <c r="AC625" s="47"/>
      <c r="AD625" s="47"/>
      <c r="AE625" s="47"/>
    </row>
    <row r="626" spans="2:31" x14ac:dyDescent="0.2">
      <c r="B626" s="47"/>
      <c r="C626" s="47"/>
      <c r="D626" s="47"/>
      <c r="E626" s="47"/>
      <c r="F626" s="47"/>
      <c r="G626" s="47"/>
      <c r="H626" s="47"/>
      <c r="I626" s="47"/>
      <c r="J626" s="47"/>
      <c r="K626" s="47"/>
      <c r="L626" s="47"/>
      <c r="M626" s="47"/>
      <c r="N626" s="47"/>
      <c r="O626" s="47"/>
      <c r="P626" s="47"/>
      <c r="Q626" s="47"/>
      <c r="R626" s="47"/>
      <c r="S626" s="47"/>
      <c r="T626" s="47"/>
      <c r="U626" s="47"/>
      <c r="V626" s="47"/>
      <c r="W626" s="47"/>
      <c r="X626" s="47"/>
      <c r="Y626" s="47"/>
      <c r="Z626" s="47"/>
      <c r="AA626" s="47"/>
      <c r="AB626" s="47"/>
      <c r="AC626" s="47"/>
      <c r="AD626" s="47"/>
      <c r="AE626" s="47"/>
    </row>
    <row r="627" spans="2:31" x14ac:dyDescent="0.2">
      <c r="B627" s="47"/>
      <c r="C627" s="47"/>
      <c r="D627" s="47"/>
      <c r="E627" s="47"/>
      <c r="F627" s="47"/>
      <c r="G627" s="47"/>
      <c r="H627" s="47"/>
      <c r="I627" s="47"/>
      <c r="J627" s="47"/>
      <c r="K627" s="47"/>
      <c r="L627" s="47"/>
      <c r="M627" s="47"/>
      <c r="N627" s="47"/>
      <c r="O627" s="47"/>
      <c r="P627" s="47"/>
      <c r="Q627" s="47"/>
      <c r="R627" s="47"/>
      <c r="S627" s="47"/>
      <c r="T627" s="47"/>
      <c r="U627" s="47"/>
      <c r="V627" s="47"/>
      <c r="W627" s="47"/>
      <c r="X627" s="47"/>
      <c r="Y627" s="47"/>
      <c r="Z627" s="47"/>
      <c r="AA627" s="47"/>
      <c r="AB627" s="47"/>
      <c r="AC627" s="47"/>
      <c r="AD627" s="47"/>
      <c r="AE627" s="47"/>
    </row>
    <row r="628" spans="2:31" x14ac:dyDescent="0.2">
      <c r="B628" s="47"/>
      <c r="C628" s="47"/>
      <c r="D628" s="47"/>
      <c r="E628" s="47"/>
      <c r="F628" s="47"/>
      <c r="G628" s="47"/>
      <c r="H628" s="47"/>
      <c r="I628" s="47"/>
      <c r="J628" s="47"/>
      <c r="K628" s="47"/>
      <c r="L628" s="47"/>
      <c r="M628" s="47"/>
      <c r="N628" s="47"/>
      <c r="O628" s="47"/>
      <c r="P628" s="47"/>
      <c r="Q628" s="47"/>
      <c r="R628" s="47"/>
      <c r="S628" s="47"/>
      <c r="T628" s="47"/>
      <c r="U628" s="47"/>
      <c r="V628" s="47"/>
      <c r="W628" s="47"/>
      <c r="X628" s="47"/>
      <c r="Y628" s="47"/>
      <c r="Z628" s="47"/>
      <c r="AA628" s="47"/>
      <c r="AB628" s="47"/>
      <c r="AC628" s="47"/>
      <c r="AD628" s="47"/>
      <c r="AE628" s="47"/>
    </row>
    <row r="629" spans="2:31" x14ac:dyDescent="0.2">
      <c r="B629" s="47"/>
      <c r="C629" s="47"/>
      <c r="D629" s="47"/>
      <c r="E629" s="47"/>
      <c r="F629" s="47"/>
      <c r="G629" s="47"/>
      <c r="H629" s="47"/>
      <c r="I629" s="47"/>
      <c r="J629" s="47"/>
      <c r="K629" s="47"/>
      <c r="L629" s="47"/>
      <c r="M629" s="47"/>
      <c r="N629" s="47"/>
      <c r="O629" s="47"/>
      <c r="P629" s="47"/>
      <c r="Q629" s="47"/>
      <c r="R629" s="47"/>
      <c r="S629" s="47"/>
      <c r="T629" s="47"/>
      <c r="U629" s="47"/>
      <c r="V629" s="47"/>
      <c r="W629" s="47"/>
      <c r="X629" s="47"/>
      <c r="Y629" s="47"/>
      <c r="Z629" s="47"/>
      <c r="AA629" s="47"/>
      <c r="AB629" s="47"/>
      <c r="AC629" s="47"/>
      <c r="AD629" s="47"/>
      <c r="AE629" s="47"/>
    </row>
    <row r="630" spans="2:31" x14ac:dyDescent="0.2">
      <c r="B630" s="47"/>
      <c r="C630" s="47"/>
      <c r="D630" s="47"/>
      <c r="E630" s="47"/>
      <c r="F630" s="47"/>
      <c r="G630" s="47"/>
      <c r="H630" s="47"/>
      <c r="I630" s="47"/>
      <c r="J630" s="47"/>
      <c r="K630" s="47"/>
      <c r="L630" s="47"/>
      <c r="M630" s="47"/>
      <c r="N630" s="47"/>
      <c r="O630" s="47"/>
      <c r="P630" s="47"/>
      <c r="Q630" s="47"/>
      <c r="R630" s="47"/>
      <c r="S630" s="47"/>
      <c r="T630" s="47"/>
      <c r="U630" s="47"/>
      <c r="V630" s="47"/>
      <c r="W630" s="47"/>
      <c r="X630" s="47"/>
      <c r="Y630" s="47"/>
      <c r="Z630" s="47"/>
      <c r="AA630" s="47"/>
      <c r="AB630" s="47"/>
      <c r="AC630" s="47"/>
      <c r="AD630" s="47"/>
      <c r="AE630" s="47"/>
    </row>
    <row r="631" spans="2:31" x14ac:dyDescent="0.2">
      <c r="B631" s="47"/>
      <c r="C631" s="47"/>
      <c r="D631" s="47"/>
      <c r="E631" s="47"/>
      <c r="F631" s="47"/>
      <c r="G631" s="47"/>
      <c r="H631" s="47"/>
      <c r="I631" s="47"/>
      <c r="J631" s="47"/>
      <c r="K631" s="47"/>
      <c r="L631" s="47"/>
      <c r="M631" s="47"/>
      <c r="N631" s="47"/>
      <c r="O631" s="47"/>
      <c r="P631" s="47"/>
      <c r="Q631" s="47"/>
      <c r="R631" s="47"/>
      <c r="S631" s="47"/>
      <c r="T631" s="47"/>
      <c r="U631" s="47"/>
      <c r="V631" s="47"/>
      <c r="W631" s="47"/>
      <c r="X631" s="47"/>
      <c r="Y631" s="47"/>
      <c r="Z631" s="47"/>
      <c r="AA631" s="47"/>
      <c r="AB631" s="47"/>
      <c r="AC631" s="47"/>
      <c r="AD631" s="47"/>
      <c r="AE631" s="47"/>
    </row>
    <row r="632" spans="2:31" x14ac:dyDescent="0.2">
      <c r="B632" s="47"/>
      <c r="C632" s="47"/>
      <c r="D632" s="47"/>
      <c r="E632" s="47"/>
      <c r="F632" s="47"/>
      <c r="G632" s="47"/>
      <c r="H632" s="47"/>
      <c r="I632" s="47"/>
      <c r="J632" s="47"/>
      <c r="K632" s="47"/>
      <c r="L632" s="47"/>
      <c r="M632" s="47"/>
      <c r="N632" s="47"/>
      <c r="O632" s="47"/>
      <c r="P632" s="47"/>
      <c r="Q632" s="47"/>
      <c r="R632" s="47"/>
      <c r="S632" s="47"/>
      <c r="T632" s="47"/>
      <c r="U632" s="47"/>
      <c r="V632" s="47"/>
      <c r="W632" s="47"/>
      <c r="X632" s="47"/>
      <c r="Y632" s="47"/>
      <c r="Z632" s="47"/>
      <c r="AA632" s="47"/>
      <c r="AB632" s="47"/>
      <c r="AC632" s="47"/>
      <c r="AD632" s="47"/>
      <c r="AE632" s="47"/>
    </row>
    <row r="633" spans="2:31" x14ac:dyDescent="0.2">
      <c r="B633" s="47"/>
      <c r="C633" s="47"/>
      <c r="D633" s="47"/>
      <c r="E633" s="47"/>
      <c r="F633" s="47"/>
      <c r="G633" s="47"/>
      <c r="H633" s="47"/>
      <c r="I633" s="47"/>
      <c r="J633" s="47"/>
      <c r="K633" s="47"/>
      <c r="L633" s="47"/>
      <c r="M633" s="47"/>
      <c r="N633" s="47"/>
      <c r="O633" s="47"/>
      <c r="P633" s="47"/>
      <c r="Q633" s="47"/>
      <c r="R633" s="47"/>
      <c r="S633" s="47"/>
      <c r="T633" s="47"/>
      <c r="U633" s="47"/>
      <c r="V633" s="47"/>
      <c r="W633" s="47"/>
      <c r="X633" s="47"/>
      <c r="Y633" s="47"/>
      <c r="Z633" s="47"/>
      <c r="AA633" s="47"/>
      <c r="AB633" s="47"/>
      <c r="AC633" s="47"/>
      <c r="AD633" s="47"/>
      <c r="AE633" s="47"/>
    </row>
    <row r="634" spans="2:31" x14ac:dyDescent="0.2">
      <c r="B634" s="47"/>
      <c r="C634" s="47"/>
      <c r="D634" s="47"/>
      <c r="E634" s="47"/>
      <c r="F634" s="47"/>
      <c r="G634" s="47"/>
      <c r="H634" s="47"/>
      <c r="I634" s="47"/>
      <c r="J634" s="47"/>
      <c r="K634" s="47"/>
      <c r="L634" s="47"/>
      <c r="M634" s="47"/>
      <c r="N634" s="47"/>
      <c r="O634" s="47"/>
      <c r="P634" s="47"/>
      <c r="Q634" s="47"/>
      <c r="R634" s="47"/>
      <c r="S634" s="47"/>
      <c r="T634" s="47"/>
      <c r="U634" s="47"/>
      <c r="V634" s="47"/>
      <c r="W634" s="47"/>
      <c r="X634" s="47"/>
      <c r="Y634" s="47"/>
      <c r="Z634" s="47"/>
      <c r="AA634" s="47"/>
      <c r="AB634" s="47"/>
      <c r="AC634" s="47"/>
      <c r="AD634" s="47"/>
      <c r="AE634" s="47"/>
    </row>
    <row r="635" spans="2:31" x14ac:dyDescent="0.2">
      <c r="B635" s="47"/>
      <c r="C635" s="47"/>
      <c r="D635" s="47"/>
      <c r="E635" s="47"/>
      <c r="F635" s="47"/>
      <c r="G635" s="47"/>
      <c r="H635" s="47"/>
      <c r="I635" s="47"/>
      <c r="J635" s="47"/>
      <c r="K635" s="47"/>
      <c r="L635" s="47"/>
      <c r="M635" s="47"/>
      <c r="N635" s="47"/>
      <c r="O635" s="47"/>
      <c r="P635" s="47"/>
      <c r="Q635" s="47"/>
      <c r="R635" s="47"/>
      <c r="S635" s="47"/>
      <c r="T635" s="47"/>
      <c r="U635" s="47"/>
      <c r="V635" s="47"/>
      <c r="W635" s="47"/>
      <c r="X635" s="47"/>
      <c r="Y635" s="47"/>
      <c r="Z635" s="47"/>
      <c r="AA635" s="47"/>
      <c r="AB635" s="47"/>
      <c r="AC635" s="47"/>
      <c r="AD635" s="47"/>
      <c r="AE635" s="47"/>
    </row>
    <row r="636" spans="2:31" x14ac:dyDescent="0.2">
      <c r="B636" s="47"/>
      <c r="C636" s="47"/>
      <c r="D636" s="47"/>
      <c r="E636" s="47"/>
      <c r="F636" s="47"/>
      <c r="G636" s="47"/>
      <c r="H636" s="47"/>
      <c r="I636" s="47"/>
      <c r="J636" s="47"/>
      <c r="K636" s="47"/>
      <c r="L636" s="47"/>
      <c r="M636" s="47"/>
      <c r="N636" s="47"/>
      <c r="O636" s="47"/>
      <c r="P636" s="47"/>
      <c r="Q636" s="47"/>
      <c r="R636" s="47"/>
      <c r="S636" s="47"/>
      <c r="T636" s="47"/>
      <c r="U636" s="47"/>
      <c r="V636" s="47"/>
      <c r="W636" s="47"/>
      <c r="X636" s="47"/>
      <c r="Y636" s="47"/>
      <c r="Z636" s="47"/>
      <c r="AA636" s="47"/>
      <c r="AB636" s="47"/>
      <c r="AC636" s="47"/>
      <c r="AD636" s="47"/>
      <c r="AE636" s="47"/>
    </row>
    <row r="637" spans="2:31" x14ac:dyDescent="0.2">
      <c r="B637" s="47"/>
      <c r="C637" s="47"/>
      <c r="D637" s="47"/>
      <c r="E637" s="47"/>
      <c r="F637" s="47"/>
      <c r="G637" s="47"/>
      <c r="H637" s="47"/>
      <c r="I637" s="47"/>
      <c r="J637" s="47"/>
      <c r="K637" s="47"/>
      <c r="L637" s="47"/>
      <c r="M637" s="47"/>
      <c r="N637" s="47"/>
      <c r="O637" s="47"/>
      <c r="P637" s="47"/>
      <c r="Q637" s="47"/>
      <c r="R637" s="47"/>
      <c r="S637" s="47"/>
      <c r="T637" s="47"/>
      <c r="U637" s="47"/>
      <c r="V637" s="47"/>
      <c r="W637" s="47"/>
      <c r="X637" s="47"/>
      <c r="Y637" s="47"/>
      <c r="Z637" s="47"/>
      <c r="AA637" s="47"/>
      <c r="AB637" s="47"/>
      <c r="AC637" s="47"/>
      <c r="AD637" s="47"/>
      <c r="AE637" s="47"/>
    </row>
    <row r="638" spans="2:31" x14ac:dyDescent="0.2">
      <c r="B638" s="47"/>
      <c r="C638" s="47"/>
      <c r="D638" s="47"/>
      <c r="E638" s="47"/>
      <c r="F638" s="47"/>
      <c r="G638" s="47"/>
      <c r="H638" s="47"/>
      <c r="I638" s="47"/>
      <c r="J638" s="47"/>
      <c r="K638" s="47"/>
      <c r="L638" s="47"/>
      <c r="M638" s="47"/>
      <c r="N638" s="47"/>
      <c r="O638" s="47"/>
      <c r="P638" s="47"/>
      <c r="Q638" s="47"/>
      <c r="R638" s="47"/>
      <c r="S638" s="47"/>
      <c r="T638" s="47"/>
      <c r="U638" s="47"/>
      <c r="V638" s="47"/>
      <c r="W638" s="47"/>
      <c r="X638" s="47"/>
      <c r="Y638" s="47"/>
      <c r="Z638" s="47"/>
      <c r="AA638" s="47"/>
      <c r="AB638" s="47"/>
      <c r="AC638" s="47"/>
      <c r="AD638" s="47"/>
      <c r="AE638" s="47"/>
    </row>
    <row r="639" spans="2:31" x14ac:dyDescent="0.2">
      <c r="B639" s="47"/>
      <c r="C639" s="47"/>
      <c r="D639" s="47"/>
      <c r="E639" s="47"/>
      <c r="F639" s="47"/>
      <c r="G639" s="47"/>
      <c r="H639" s="47"/>
      <c r="I639" s="47"/>
      <c r="J639" s="47"/>
      <c r="K639" s="47"/>
      <c r="L639" s="47"/>
      <c r="M639" s="47"/>
      <c r="N639" s="47"/>
      <c r="O639" s="47"/>
      <c r="P639" s="47"/>
      <c r="Q639" s="47"/>
      <c r="R639" s="47"/>
      <c r="S639" s="47"/>
      <c r="T639" s="47"/>
      <c r="U639" s="47"/>
      <c r="V639" s="47"/>
      <c r="W639" s="47"/>
      <c r="X639" s="47"/>
      <c r="Y639" s="47"/>
      <c r="Z639" s="47"/>
      <c r="AA639" s="47"/>
      <c r="AB639" s="47"/>
      <c r="AC639" s="47"/>
      <c r="AD639" s="47"/>
      <c r="AE639" s="47"/>
    </row>
    <row r="640" spans="2:31" x14ac:dyDescent="0.2">
      <c r="B640" s="47"/>
      <c r="C640" s="47"/>
      <c r="D640" s="47"/>
      <c r="E640" s="47"/>
      <c r="F640" s="47"/>
      <c r="G640" s="47"/>
      <c r="H640" s="47"/>
      <c r="I640" s="47"/>
      <c r="J640" s="47"/>
      <c r="K640" s="47"/>
      <c r="L640" s="47"/>
      <c r="M640" s="47"/>
      <c r="N640" s="47"/>
      <c r="O640" s="47"/>
      <c r="P640" s="47"/>
      <c r="Q640" s="47"/>
      <c r="R640" s="47"/>
      <c r="S640" s="47"/>
      <c r="T640" s="47"/>
      <c r="U640" s="47"/>
      <c r="V640" s="47"/>
      <c r="W640" s="47"/>
      <c r="X640" s="47"/>
      <c r="Y640" s="47"/>
      <c r="Z640" s="47"/>
      <c r="AA640" s="47"/>
      <c r="AB640" s="47"/>
      <c r="AC640" s="47"/>
      <c r="AD640" s="47"/>
      <c r="AE640" s="47"/>
    </row>
    <row r="641" spans="2:31" x14ac:dyDescent="0.2">
      <c r="B641" s="47"/>
      <c r="C641" s="47"/>
      <c r="D641" s="47"/>
      <c r="E641" s="47"/>
      <c r="F641" s="47"/>
      <c r="G641" s="47"/>
      <c r="H641" s="47"/>
      <c r="I641" s="47"/>
      <c r="J641" s="47"/>
      <c r="K641" s="47"/>
      <c r="L641" s="47"/>
      <c r="M641" s="47"/>
      <c r="N641" s="47"/>
      <c r="O641" s="47"/>
      <c r="P641" s="47"/>
      <c r="Q641" s="47"/>
      <c r="R641" s="47"/>
      <c r="S641" s="47"/>
      <c r="T641" s="47"/>
      <c r="U641" s="47"/>
      <c r="V641" s="47"/>
      <c r="W641" s="47"/>
      <c r="X641" s="47"/>
      <c r="Y641" s="47"/>
      <c r="Z641" s="47"/>
      <c r="AA641" s="47"/>
      <c r="AB641" s="47"/>
      <c r="AC641" s="47"/>
      <c r="AD641" s="47"/>
      <c r="AE641" s="47"/>
    </row>
    <row r="642" spans="2:31" x14ac:dyDescent="0.2">
      <c r="B642" s="47"/>
      <c r="C642" s="47"/>
      <c r="D642" s="47"/>
      <c r="E642" s="47"/>
      <c r="F642" s="47"/>
      <c r="G642" s="47"/>
      <c r="H642" s="47"/>
      <c r="I642" s="47"/>
      <c r="J642" s="47"/>
      <c r="K642" s="47"/>
      <c r="L642" s="47"/>
      <c r="M642" s="47"/>
      <c r="N642" s="47"/>
      <c r="O642" s="47"/>
      <c r="P642" s="47"/>
      <c r="Q642" s="47"/>
      <c r="R642" s="47"/>
      <c r="S642" s="47"/>
      <c r="T642" s="47"/>
      <c r="U642" s="47"/>
      <c r="V642" s="47"/>
      <c r="W642" s="47"/>
      <c r="X642" s="47"/>
      <c r="Y642" s="47"/>
      <c r="Z642" s="47"/>
      <c r="AA642" s="47"/>
      <c r="AB642" s="47"/>
      <c r="AC642" s="47"/>
      <c r="AD642" s="47"/>
      <c r="AE642" s="47"/>
    </row>
    <row r="643" spans="2:31" x14ac:dyDescent="0.2">
      <c r="B643" s="47"/>
      <c r="C643" s="47"/>
      <c r="D643" s="47"/>
      <c r="E643" s="47"/>
      <c r="F643" s="47"/>
      <c r="G643" s="47"/>
      <c r="H643" s="47"/>
      <c r="I643" s="47"/>
      <c r="J643" s="47"/>
      <c r="K643" s="47"/>
      <c r="L643" s="47"/>
      <c r="M643" s="47"/>
      <c r="N643" s="47"/>
      <c r="O643" s="47"/>
      <c r="P643" s="47"/>
      <c r="Q643" s="47"/>
      <c r="R643" s="47"/>
      <c r="S643" s="47"/>
      <c r="T643" s="47"/>
      <c r="U643" s="47"/>
      <c r="V643" s="47"/>
      <c r="W643" s="47"/>
      <c r="X643" s="47"/>
      <c r="Y643" s="47"/>
      <c r="Z643" s="47"/>
      <c r="AA643" s="47"/>
      <c r="AB643" s="47"/>
      <c r="AC643" s="47"/>
      <c r="AD643" s="47"/>
      <c r="AE643" s="47"/>
    </row>
    <row r="644" spans="2:31" x14ac:dyDescent="0.2">
      <c r="B644" s="47"/>
      <c r="C644" s="47"/>
      <c r="D644" s="47"/>
      <c r="E644" s="47"/>
      <c r="F644" s="47"/>
      <c r="G644" s="47"/>
      <c r="H644" s="47"/>
      <c r="I644" s="47"/>
      <c r="J644" s="47"/>
      <c r="K644" s="47"/>
      <c r="L644" s="47"/>
      <c r="M644" s="47"/>
      <c r="N644" s="47"/>
      <c r="O644" s="47"/>
      <c r="P644" s="47"/>
      <c r="Q644" s="47"/>
      <c r="R644" s="47"/>
      <c r="S644" s="47"/>
      <c r="T644" s="47"/>
      <c r="U644" s="47"/>
      <c r="V644" s="47"/>
      <c r="W644" s="47"/>
      <c r="X644" s="47"/>
      <c r="Y644" s="47"/>
      <c r="Z644" s="47"/>
      <c r="AA644" s="47"/>
      <c r="AB644" s="47"/>
      <c r="AC644" s="47"/>
      <c r="AD644" s="47"/>
      <c r="AE644" s="47"/>
    </row>
    <row r="645" spans="2:31" x14ac:dyDescent="0.2">
      <c r="B645" s="47"/>
      <c r="C645" s="47"/>
      <c r="D645" s="47"/>
      <c r="E645" s="47"/>
      <c r="F645" s="47"/>
      <c r="G645" s="47"/>
      <c r="H645" s="47"/>
      <c r="I645" s="47"/>
      <c r="J645" s="47"/>
      <c r="K645" s="47"/>
      <c r="L645" s="47"/>
      <c r="M645" s="47"/>
      <c r="N645" s="47"/>
      <c r="O645" s="47"/>
      <c r="P645" s="47"/>
      <c r="Q645" s="47"/>
      <c r="R645" s="47"/>
      <c r="S645" s="47"/>
      <c r="T645" s="47"/>
      <c r="U645" s="47"/>
      <c r="V645" s="47"/>
      <c r="W645" s="47"/>
      <c r="X645" s="47"/>
      <c r="Y645" s="47"/>
      <c r="Z645" s="47"/>
      <c r="AA645" s="47"/>
      <c r="AB645" s="47"/>
      <c r="AC645" s="47"/>
      <c r="AD645" s="47"/>
      <c r="AE645" s="47"/>
    </row>
    <row r="646" spans="2:31" x14ac:dyDescent="0.2">
      <c r="B646" s="47"/>
      <c r="C646" s="47"/>
      <c r="D646" s="47"/>
      <c r="E646" s="47"/>
      <c r="F646" s="47"/>
      <c r="G646" s="47"/>
      <c r="H646" s="47"/>
      <c r="I646" s="47"/>
      <c r="J646" s="47"/>
      <c r="K646" s="47"/>
      <c r="L646" s="47"/>
      <c r="M646" s="47"/>
      <c r="N646" s="47"/>
      <c r="O646" s="47"/>
      <c r="P646" s="47"/>
      <c r="Q646" s="47"/>
      <c r="R646" s="47"/>
      <c r="S646" s="47"/>
      <c r="T646" s="47"/>
      <c r="U646" s="47"/>
      <c r="V646" s="47"/>
      <c r="W646" s="47"/>
      <c r="X646" s="47"/>
      <c r="Y646" s="47"/>
      <c r="Z646" s="47"/>
      <c r="AA646" s="47"/>
      <c r="AB646" s="47"/>
      <c r="AC646" s="47"/>
      <c r="AD646" s="47"/>
      <c r="AE646" s="47"/>
    </row>
    <row r="647" spans="2:31" x14ac:dyDescent="0.2">
      <c r="B647" s="47"/>
      <c r="C647" s="47"/>
      <c r="D647" s="47"/>
      <c r="E647" s="47"/>
      <c r="F647" s="47"/>
      <c r="G647" s="47"/>
      <c r="H647" s="47"/>
      <c r="I647" s="47"/>
      <c r="J647" s="47"/>
      <c r="K647" s="47"/>
      <c r="L647" s="47"/>
      <c r="M647" s="47"/>
      <c r="N647" s="47"/>
      <c r="O647" s="47"/>
      <c r="P647" s="47"/>
      <c r="Q647" s="47"/>
      <c r="R647" s="47"/>
      <c r="S647" s="47"/>
      <c r="T647" s="47"/>
      <c r="U647" s="47"/>
      <c r="V647" s="47"/>
      <c r="W647" s="47"/>
      <c r="X647" s="47"/>
      <c r="Y647" s="47"/>
      <c r="Z647" s="47"/>
      <c r="AA647" s="47"/>
      <c r="AB647" s="47"/>
      <c r="AC647" s="47"/>
      <c r="AD647" s="47"/>
      <c r="AE647" s="47"/>
    </row>
    <row r="648" spans="2:31" x14ac:dyDescent="0.2">
      <c r="B648" s="47"/>
      <c r="C648" s="47"/>
      <c r="D648" s="47"/>
      <c r="E648" s="47"/>
      <c r="F648" s="47"/>
      <c r="G648" s="47"/>
      <c r="H648" s="47"/>
      <c r="I648" s="47"/>
      <c r="J648" s="47"/>
      <c r="K648" s="47"/>
      <c r="L648" s="47"/>
      <c r="M648" s="47"/>
      <c r="N648" s="47"/>
      <c r="O648" s="47"/>
      <c r="P648" s="47"/>
      <c r="Q648" s="47"/>
      <c r="R648" s="47"/>
      <c r="S648" s="47"/>
      <c r="T648" s="47"/>
      <c r="U648" s="47"/>
      <c r="V648" s="47"/>
      <c r="W648" s="47"/>
      <c r="X648" s="47"/>
      <c r="Y648" s="47"/>
      <c r="Z648" s="47"/>
      <c r="AA648" s="47"/>
      <c r="AB648" s="47"/>
      <c r="AC648" s="47"/>
      <c r="AD648" s="47"/>
      <c r="AE648" s="47"/>
    </row>
    <row r="649" spans="2:31" x14ac:dyDescent="0.2">
      <c r="B649" s="47"/>
      <c r="C649" s="47"/>
      <c r="D649" s="47"/>
      <c r="E649" s="47"/>
      <c r="F649" s="47"/>
      <c r="G649" s="47"/>
      <c r="H649" s="47"/>
      <c r="I649" s="47"/>
      <c r="J649" s="47"/>
      <c r="K649" s="47"/>
      <c r="L649" s="47"/>
      <c r="M649" s="47"/>
      <c r="N649" s="47"/>
      <c r="O649" s="47"/>
      <c r="P649" s="47"/>
      <c r="Q649" s="47"/>
      <c r="R649" s="47"/>
      <c r="S649" s="47"/>
      <c r="T649" s="47"/>
      <c r="U649" s="47"/>
      <c r="V649" s="47"/>
      <c r="W649" s="47"/>
      <c r="X649" s="47"/>
      <c r="Y649" s="47"/>
      <c r="Z649" s="47"/>
      <c r="AA649" s="47"/>
      <c r="AB649" s="47"/>
      <c r="AC649" s="47"/>
      <c r="AD649" s="47"/>
      <c r="AE649" s="47"/>
    </row>
    <row r="650" spans="2:31" x14ac:dyDescent="0.2">
      <c r="B650" s="47"/>
      <c r="C650" s="47"/>
      <c r="D650" s="47"/>
      <c r="E650" s="47"/>
      <c r="F650" s="47"/>
      <c r="G650" s="47"/>
      <c r="H650" s="47"/>
      <c r="I650" s="47"/>
      <c r="J650" s="47"/>
      <c r="K650" s="47"/>
      <c r="L650" s="47"/>
      <c r="M650" s="47"/>
      <c r="N650" s="47"/>
      <c r="O650" s="47"/>
      <c r="P650" s="47"/>
      <c r="Q650" s="47"/>
      <c r="R650" s="47"/>
      <c r="S650" s="47"/>
      <c r="T650" s="47"/>
      <c r="U650" s="47"/>
      <c r="V650" s="47"/>
      <c r="W650" s="47"/>
      <c r="X650" s="47"/>
      <c r="Y650" s="47"/>
      <c r="Z650" s="47"/>
      <c r="AA650" s="47"/>
      <c r="AB650" s="47"/>
      <c r="AC650" s="47"/>
      <c r="AD650" s="47"/>
      <c r="AE650" s="47"/>
    </row>
    <row r="651" spans="2:31" x14ac:dyDescent="0.2">
      <c r="B651" s="47"/>
      <c r="C651" s="47"/>
      <c r="D651" s="47"/>
      <c r="E651" s="47"/>
      <c r="F651" s="47"/>
      <c r="G651" s="47"/>
      <c r="H651" s="47"/>
      <c r="I651" s="47"/>
      <c r="J651" s="47"/>
      <c r="K651" s="47"/>
      <c r="L651" s="47"/>
      <c r="M651" s="47"/>
      <c r="N651" s="47"/>
      <c r="O651" s="47"/>
      <c r="P651" s="47"/>
      <c r="Q651" s="47"/>
      <c r="R651" s="47"/>
      <c r="S651" s="47"/>
      <c r="T651" s="47"/>
      <c r="U651" s="47"/>
      <c r="V651" s="47"/>
      <c r="W651" s="47"/>
      <c r="X651" s="47"/>
      <c r="Y651" s="47"/>
      <c r="Z651" s="47"/>
      <c r="AA651" s="47"/>
      <c r="AB651" s="47"/>
      <c r="AC651" s="47"/>
      <c r="AD651" s="47"/>
      <c r="AE651" s="47"/>
    </row>
    <row r="652" spans="2:31" x14ac:dyDescent="0.2">
      <c r="B652" s="47"/>
      <c r="C652" s="47"/>
      <c r="D652" s="47"/>
      <c r="E652" s="47"/>
      <c r="F652" s="47"/>
      <c r="G652" s="47"/>
      <c r="H652" s="47"/>
      <c r="I652" s="47"/>
      <c r="J652" s="47"/>
      <c r="K652" s="47"/>
      <c r="L652" s="47"/>
      <c r="M652" s="47"/>
      <c r="N652" s="47"/>
      <c r="O652" s="47"/>
      <c r="P652" s="47"/>
      <c r="Q652" s="47"/>
      <c r="R652" s="47"/>
      <c r="S652" s="47"/>
      <c r="T652" s="47"/>
      <c r="U652" s="47"/>
      <c r="V652" s="47"/>
      <c r="W652" s="47"/>
      <c r="X652" s="47"/>
      <c r="Y652" s="47"/>
      <c r="Z652" s="47"/>
      <c r="AA652" s="47"/>
      <c r="AB652" s="47"/>
      <c r="AC652" s="47"/>
      <c r="AD652" s="47"/>
      <c r="AE652" s="47"/>
    </row>
    <row r="653" spans="2:31" x14ac:dyDescent="0.2">
      <c r="B653" s="47"/>
      <c r="C653" s="47"/>
      <c r="D653" s="47"/>
      <c r="E653" s="47"/>
      <c r="F653" s="47"/>
      <c r="G653" s="47"/>
      <c r="H653" s="47"/>
      <c r="I653" s="47"/>
      <c r="J653" s="47"/>
      <c r="K653" s="47"/>
      <c r="L653" s="47"/>
      <c r="M653" s="47"/>
      <c r="N653" s="47"/>
      <c r="O653" s="47"/>
      <c r="P653" s="47"/>
      <c r="Q653" s="47"/>
      <c r="R653" s="47"/>
      <c r="S653" s="47"/>
      <c r="T653" s="47"/>
      <c r="U653" s="47"/>
      <c r="V653" s="47"/>
      <c r="W653" s="47"/>
      <c r="X653" s="47"/>
      <c r="Y653" s="47"/>
      <c r="Z653" s="47"/>
      <c r="AA653" s="47"/>
      <c r="AB653" s="47"/>
      <c r="AC653" s="47"/>
      <c r="AD653" s="47"/>
      <c r="AE653" s="47"/>
    </row>
    <row r="654" spans="2:31" x14ac:dyDescent="0.2">
      <c r="B654" s="47"/>
      <c r="C654" s="47"/>
      <c r="D654" s="47"/>
      <c r="E654" s="47"/>
      <c r="F654" s="47"/>
      <c r="G654" s="47"/>
      <c r="H654" s="47"/>
      <c r="I654" s="47"/>
      <c r="J654" s="47"/>
      <c r="K654" s="47"/>
      <c r="L654" s="47"/>
      <c r="M654" s="47"/>
      <c r="N654" s="47"/>
      <c r="O654" s="47"/>
      <c r="P654" s="47"/>
      <c r="Q654" s="47"/>
      <c r="R654" s="47"/>
      <c r="S654" s="47"/>
      <c r="T654" s="47"/>
      <c r="U654" s="47"/>
      <c r="V654" s="47"/>
      <c r="W654" s="47"/>
      <c r="X654" s="47"/>
      <c r="Y654" s="47"/>
      <c r="Z654" s="47"/>
      <c r="AA654" s="47"/>
      <c r="AB654" s="47"/>
      <c r="AC654" s="47"/>
      <c r="AD654" s="47"/>
      <c r="AE654" s="47"/>
    </row>
    <row r="655" spans="2:31" x14ac:dyDescent="0.2">
      <c r="B655" s="47"/>
      <c r="C655" s="47"/>
      <c r="D655" s="47"/>
      <c r="E655" s="47"/>
      <c r="F655" s="47"/>
      <c r="G655" s="47"/>
      <c r="H655" s="47"/>
      <c r="I655" s="47"/>
      <c r="J655" s="47"/>
      <c r="K655" s="47"/>
      <c r="L655" s="47"/>
      <c r="M655" s="47"/>
      <c r="N655" s="47"/>
      <c r="O655" s="47"/>
      <c r="P655" s="47"/>
      <c r="Q655" s="47"/>
      <c r="R655" s="47"/>
      <c r="S655" s="47"/>
      <c r="T655" s="47"/>
      <c r="U655" s="47"/>
      <c r="V655" s="47"/>
      <c r="W655" s="47"/>
      <c r="X655" s="47"/>
      <c r="Y655" s="47"/>
      <c r="Z655" s="47"/>
      <c r="AA655" s="47"/>
      <c r="AB655" s="47"/>
      <c r="AC655" s="47"/>
      <c r="AD655" s="47"/>
      <c r="AE655" s="47"/>
    </row>
    <row r="656" spans="2:31" x14ac:dyDescent="0.2">
      <c r="B656" s="47"/>
      <c r="C656" s="47"/>
      <c r="D656" s="47"/>
      <c r="E656" s="47"/>
      <c r="F656" s="47"/>
      <c r="G656" s="47"/>
      <c r="H656" s="47"/>
      <c r="I656" s="47"/>
      <c r="J656" s="47"/>
      <c r="K656" s="47"/>
      <c r="L656" s="47"/>
      <c r="M656" s="47"/>
      <c r="N656" s="47"/>
      <c r="O656" s="47"/>
      <c r="P656" s="47"/>
      <c r="Q656" s="47"/>
      <c r="R656" s="47"/>
      <c r="S656" s="47"/>
      <c r="T656" s="47"/>
      <c r="U656" s="47"/>
      <c r="V656" s="47"/>
      <c r="W656" s="47"/>
      <c r="X656" s="47"/>
      <c r="Y656" s="47"/>
      <c r="Z656" s="47"/>
      <c r="AA656" s="47"/>
      <c r="AB656" s="47"/>
      <c r="AC656" s="47"/>
      <c r="AD656" s="47"/>
      <c r="AE656" s="47"/>
    </row>
    <row r="657" spans="2:31" x14ac:dyDescent="0.2">
      <c r="B657" s="47"/>
      <c r="C657" s="47"/>
      <c r="D657" s="47"/>
      <c r="E657" s="47"/>
      <c r="F657" s="47"/>
      <c r="G657" s="47"/>
      <c r="H657" s="47"/>
      <c r="I657" s="47"/>
      <c r="J657" s="47"/>
      <c r="K657" s="47"/>
      <c r="L657" s="47"/>
      <c r="M657" s="47"/>
      <c r="N657" s="47"/>
      <c r="O657" s="47"/>
      <c r="P657" s="47"/>
      <c r="Q657" s="47"/>
      <c r="R657" s="47"/>
      <c r="S657" s="47"/>
      <c r="T657" s="47"/>
      <c r="U657" s="47"/>
      <c r="V657" s="47"/>
      <c r="W657" s="47"/>
      <c r="X657" s="47"/>
      <c r="Y657" s="47"/>
      <c r="Z657" s="47"/>
      <c r="AA657" s="47"/>
      <c r="AB657" s="47"/>
      <c r="AC657" s="47"/>
      <c r="AD657" s="47"/>
      <c r="AE657" s="47"/>
    </row>
    <row r="658" spans="2:31" x14ac:dyDescent="0.2">
      <c r="B658" s="47"/>
      <c r="C658" s="47"/>
      <c r="D658" s="47"/>
      <c r="E658" s="47"/>
      <c r="F658" s="47"/>
      <c r="G658" s="47"/>
      <c r="H658" s="47"/>
      <c r="I658" s="47"/>
      <c r="J658" s="47"/>
      <c r="K658" s="47"/>
      <c r="L658" s="47"/>
      <c r="M658" s="47"/>
      <c r="N658" s="47"/>
      <c r="O658" s="47"/>
      <c r="P658" s="47"/>
      <c r="Q658" s="47"/>
      <c r="R658" s="47"/>
      <c r="S658" s="47"/>
      <c r="T658" s="47"/>
      <c r="U658" s="47"/>
      <c r="V658" s="47"/>
      <c r="W658" s="47"/>
      <c r="X658" s="47"/>
      <c r="Y658" s="47"/>
      <c r="Z658" s="47"/>
      <c r="AA658" s="47"/>
      <c r="AB658" s="47"/>
      <c r="AC658" s="47"/>
      <c r="AD658" s="47"/>
      <c r="AE658" s="47"/>
    </row>
    <row r="659" spans="2:31" x14ac:dyDescent="0.2">
      <c r="B659" s="47"/>
      <c r="C659" s="47"/>
      <c r="D659" s="47"/>
      <c r="E659" s="47"/>
      <c r="F659" s="47"/>
      <c r="G659" s="47"/>
      <c r="H659" s="47"/>
      <c r="I659" s="47"/>
      <c r="J659" s="47"/>
      <c r="K659" s="47"/>
      <c r="L659" s="47"/>
      <c r="M659" s="47"/>
      <c r="N659" s="47"/>
      <c r="O659" s="47"/>
      <c r="P659" s="47"/>
      <c r="Q659" s="47"/>
      <c r="R659" s="47"/>
      <c r="S659" s="47"/>
      <c r="T659" s="47"/>
      <c r="U659" s="47"/>
      <c r="V659" s="47"/>
      <c r="W659" s="47"/>
      <c r="X659" s="47"/>
      <c r="Y659" s="47"/>
      <c r="Z659" s="47"/>
      <c r="AA659" s="47"/>
      <c r="AB659" s="47"/>
      <c r="AC659" s="47"/>
      <c r="AD659" s="47"/>
      <c r="AE659" s="47"/>
    </row>
    <row r="660" spans="2:31" x14ac:dyDescent="0.2">
      <c r="B660" s="47"/>
      <c r="C660" s="47"/>
      <c r="D660" s="47"/>
      <c r="E660" s="47"/>
      <c r="F660" s="47"/>
      <c r="G660" s="47"/>
      <c r="H660" s="47"/>
      <c r="I660" s="47"/>
      <c r="J660" s="47"/>
      <c r="K660" s="47"/>
      <c r="L660" s="47"/>
      <c r="M660" s="47"/>
      <c r="N660" s="47"/>
      <c r="O660" s="47"/>
      <c r="P660" s="47"/>
      <c r="Q660" s="47"/>
      <c r="R660" s="47"/>
      <c r="S660" s="47"/>
      <c r="T660" s="47"/>
      <c r="U660" s="47"/>
      <c r="V660" s="47"/>
      <c r="W660" s="47"/>
      <c r="X660" s="47"/>
      <c r="Y660" s="47"/>
      <c r="Z660" s="47"/>
      <c r="AA660" s="47"/>
      <c r="AB660" s="47"/>
      <c r="AC660" s="47"/>
      <c r="AD660" s="47"/>
      <c r="AE660" s="47"/>
    </row>
    <row r="661" spans="2:31" x14ac:dyDescent="0.2">
      <c r="B661" s="47"/>
      <c r="C661" s="47"/>
      <c r="D661" s="47"/>
      <c r="E661" s="47"/>
      <c r="F661" s="47"/>
      <c r="G661" s="47"/>
      <c r="H661" s="47"/>
      <c r="I661" s="47"/>
      <c r="J661" s="47"/>
      <c r="K661" s="47"/>
      <c r="L661" s="47"/>
      <c r="M661" s="47"/>
      <c r="N661" s="47"/>
      <c r="O661" s="47"/>
      <c r="P661" s="47"/>
      <c r="Q661" s="47"/>
      <c r="R661" s="47"/>
      <c r="S661" s="47"/>
      <c r="T661" s="47"/>
      <c r="U661" s="47"/>
      <c r="V661" s="47"/>
      <c r="W661" s="47"/>
      <c r="X661" s="47"/>
      <c r="Y661" s="47"/>
      <c r="Z661" s="47"/>
      <c r="AA661" s="47"/>
      <c r="AB661" s="47"/>
      <c r="AC661" s="47"/>
      <c r="AD661" s="47"/>
      <c r="AE661" s="47"/>
    </row>
    <row r="662" spans="2:31" x14ac:dyDescent="0.2">
      <c r="B662" s="47"/>
      <c r="C662" s="47"/>
      <c r="D662" s="47"/>
      <c r="E662" s="47"/>
      <c r="F662" s="47"/>
      <c r="G662" s="47"/>
      <c r="H662" s="47"/>
      <c r="I662" s="47"/>
      <c r="J662" s="47"/>
      <c r="K662" s="47"/>
      <c r="L662" s="47"/>
      <c r="M662" s="47"/>
      <c r="N662" s="47"/>
      <c r="O662" s="47"/>
      <c r="P662" s="47"/>
      <c r="Q662" s="47"/>
      <c r="R662" s="47"/>
      <c r="S662" s="47"/>
      <c r="T662" s="47"/>
      <c r="U662" s="47"/>
      <c r="V662" s="47"/>
      <c r="W662" s="47"/>
      <c r="X662" s="47"/>
      <c r="Y662" s="47"/>
      <c r="Z662" s="47"/>
      <c r="AA662" s="47"/>
      <c r="AB662" s="47"/>
      <c r="AC662" s="47"/>
      <c r="AD662" s="47"/>
      <c r="AE662" s="47"/>
    </row>
    <row r="663" spans="2:31" x14ac:dyDescent="0.2">
      <c r="B663" s="47"/>
      <c r="C663" s="47"/>
      <c r="D663" s="47"/>
      <c r="E663" s="47"/>
      <c r="F663" s="47"/>
      <c r="G663" s="47"/>
      <c r="H663" s="47"/>
      <c r="I663" s="47"/>
      <c r="J663" s="47"/>
      <c r="K663" s="47"/>
      <c r="L663" s="47"/>
      <c r="M663" s="47"/>
      <c r="N663" s="47"/>
      <c r="O663" s="47"/>
      <c r="P663" s="47"/>
      <c r="Q663" s="47"/>
      <c r="R663" s="47"/>
      <c r="S663" s="47"/>
      <c r="T663" s="47"/>
      <c r="U663" s="47"/>
      <c r="V663" s="47"/>
      <c r="W663" s="47"/>
      <c r="X663" s="47"/>
      <c r="Y663" s="47"/>
      <c r="Z663" s="47"/>
      <c r="AA663" s="47"/>
      <c r="AB663" s="47"/>
      <c r="AC663" s="47"/>
      <c r="AD663" s="47"/>
      <c r="AE663" s="47"/>
    </row>
    <row r="664" spans="2:31" x14ac:dyDescent="0.2">
      <c r="B664" s="47"/>
      <c r="C664" s="47"/>
      <c r="D664" s="47"/>
      <c r="E664" s="47"/>
      <c r="F664" s="47"/>
      <c r="G664" s="47"/>
      <c r="H664" s="47"/>
      <c r="I664" s="47"/>
      <c r="J664" s="47"/>
      <c r="K664" s="47"/>
      <c r="L664" s="47"/>
      <c r="M664" s="47"/>
      <c r="N664" s="47"/>
      <c r="O664" s="47"/>
      <c r="P664" s="47"/>
      <c r="Q664" s="47"/>
      <c r="R664" s="47"/>
      <c r="S664" s="47"/>
      <c r="T664" s="47"/>
      <c r="U664" s="47"/>
      <c r="V664" s="47"/>
      <c r="W664" s="47"/>
      <c r="X664" s="47"/>
      <c r="Y664" s="47"/>
      <c r="Z664" s="47"/>
      <c r="AA664" s="47"/>
      <c r="AB664" s="47"/>
      <c r="AC664" s="47"/>
      <c r="AD664" s="47"/>
      <c r="AE664" s="47"/>
    </row>
    <row r="665" spans="2:31" x14ac:dyDescent="0.2">
      <c r="B665" s="47"/>
      <c r="C665" s="47"/>
      <c r="D665" s="47"/>
      <c r="E665" s="47"/>
      <c r="F665" s="47"/>
      <c r="G665" s="47"/>
      <c r="H665" s="47"/>
      <c r="I665" s="47"/>
      <c r="J665" s="47"/>
      <c r="K665" s="47"/>
      <c r="L665" s="47"/>
      <c r="M665" s="47"/>
      <c r="N665" s="47"/>
      <c r="O665" s="47"/>
      <c r="P665" s="47"/>
      <c r="Q665" s="47"/>
      <c r="R665" s="47"/>
      <c r="S665" s="47"/>
      <c r="T665" s="47"/>
      <c r="U665" s="47"/>
      <c r="V665" s="47"/>
      <c r="W665" s="47"/>
      <c r="X665" s="47"/>
      <c r="Y665" s="47"/>
      <c r="Z665" s="47"/>
      <c r="AA665" s="47"/>
      <c r="AB665" s="47"/>
      <c r="AC665" s="47"/>
      <c r="AD665" s="47"/>
      <c r="AE665" s="47"/>
    </row>
    <row r="666" spans="2:31" x14ac:dyDescent="0.2">
      <c r="B666" s="47"/>
      <c r="C666" s="47"/>
      <c r="D666" s="47"/>
      <c r="E666" s="47"/>
      <c r="F666" s="47"/>
      <c r="G666" s="47"/>
      <c r="H666" s="47"/>
      <c r="I666" s="47"/>
      <c r="J666" s="47"/>
      <c r="K666" s="47"/>
      <c r="L666" s="47"/>
      <c r="M666" s="47"/>
      <c r="N666" s="47"/>
      <c r="O666" s="47"/>
      <c r="P666" s="47"/>
      <c r="Q666" s="47"/>
      <c r="R666" s="47"/>
      <c r="S666" s="47"/>
      <c r="T666" s="47"/>
      <c r="U666" s="47"/>
      <c r="V666" s="47"/>
      <c r="W666" s="47"/>
      <c r="X666" s="47"/>
      <c r="Y666" s="47"/>
      <c r="Z666" s="47"/>
      <c r="AA666" s="47"/>
      <c r="AB666" s="47"/>
      <c r="AC666" s="47"/>
      <c r="AD666" s="47"/>
      <c r="AE666" s="47"/>
    </row>
    <row r="667" spans="2:31" x14ac:dyDescent="0.2">
      <c r="B667" s="47"/>
      <c r="C667" s="47"/>
      <c r="D667" s="47"/>
      <c r="E667" s="47"/>
      <c r="F667" s="47"/>
      <c r="G667" s="47"/>
      <c r="H667" s="47"/>
      <c r="I667" s="47"/>
      <c r="J667" s="47"/>
      <c r="K667" s="47"/>
      <c r="L667" s="47"/>
      <c r="M667" s="47"/>
      <c r="N667" s="47"/>
      <c r="O667" s="47"/>
      <c r="P667" s="47"/>
      <c r="Q667" s="47"/>
      <c r="R667" s="47"/>
      <c r="S667" s="47"/>
      <c r="T667" s="47"/>
      <c r="U667" s="47"/>
      <c r="V667" s="47"/>
      <c r="W667" s="47"/>
      <c r="X667" s="47"/>
      <c r="Y667" s="47"/>
      <c r="Z667" s="47"/>
      <c r="AA667" s="47"/>
      <c r="AB667" s="47"/>
      <c r="AC667" s="47"/>
      <c r="AD667" s="47"/>
      <c r="AE667" s="47"/>
    </row>
    <row r="668" spans="2:31" x14ac:dyDescent="0.2">
      <c r="B668" s="47"/>
      <c r="C668" s="47"/>
      <c r="D668" s="47"/>
      <c r="E668" s="47"/>
      <c r="F668" s="47"/>
      <c r="G668" s="47"/>
      <c r="H668" s="47"/>
      <c r="I668" s="47"/>
      <c r="J668" s="47"/>
      <c r="K668" s="47"/>
      <c r="L668" s="47"/>
      <c r="M668" s="47"/>
      <c r="N668" s="47"/>
      <c r="O668" s="47"/>
      <c r="P668" s="47"/>
      <c r="Q668" s="47"/>
      <c r="R668" s="47"/>
      <c r="S668" s="47"/>
      <c r="T668" s="47"/>
      <c r="U668" s="47"/>
      <c r="V668" s="47"/>
      <c r="W668" s="47"/>
      <c r="X668" s="47"/>
      <c r="Y668" s="47"/>
      <c r="Z668" s="47"/>
      <c r="AA668" s="47"/>
      <c r="AB668" s="47"/>
      <c r="AC668" s="47"/>
      <c r="AD668" s="47"/>
      <c r="AE668" s="47"/>
    </row>
    <row r="669" spans="2:31" x14ac:dyDescent="0.2">
      <c r="B669" s="47"/>
      <c r="C669" s="47"/>
      <c r="D669" s="47"/>
      <c r="E669" s="47"/>
      <c r="F669" s="47"/>
      <c r="G669" s="47"/>
      <c r="H669" s="47"/>
      <c r="I669" s="47"/>
      <c r="J669" s="47"/>
      <c r="K669" s="47"/>
      <c r="L669" s="47"/>
      <c r="M669" s="47"/>
      <c r="N669" s="47"/>
      <c r="O669" s="47"/>
      <c r="P669" s="47"/>
      <c r="Q669" s="47"/>
      <c r="R669" s="47"/>
      <c r="S669" s="47"/>
      <c r="T669" s="47"/>
      <c r="U669" s="47"/>
      <c r="V669" s="47"/>
      <c r="W669" s="47"/>
      <c r="X669" s="47"/>
      <c r="Y669" s="47"/>
      <c r="Z669" s="47"/>
      <c r="AA669" s="47"/>
      <c r="AB669" s="47"/>
      <c r="AC669" s="47"/>
      <c r="AD669" s="47"/>
      <c r="AE669" s="47"/>
    </row>
    <row r="670" spans="2:31" x14ac:dyDescent="0.2">
      <c r="B670" s="47"/>
      <c r="C670" s="47"/>
      <c r="D670" s="47"/>
      <c r="E670" s="47"/>
      <c r="F670" s="47"/>
      <c r="G670" s="47"/>
      <c r="H670" s="47"/>
      <c r="I670" s="47"/>
      <c r="J670" s="47"/>
      <c r="K670" s="47"/>
      <c r="L670" s="47"/>
      <c r="M670" s="47"/>
      <c r="N670" s="47"/>
      <c r="O670" s="47"/>
      <c r="P670" s="47"/>
      <c r="Q670" s="47"/>
      <c r="R670" s="47"/>
      <c r="S670" s="47"/>
      <c r="T670" s="47"/>
      <c r="U670" s="47"/>
      <c r="V670" s="47"/>
      <c r="W670" s="47"/>
      <c r="X670" s="47"/>
      <c r="Y670" s="47"/>
      <c r="Z670" s="47"/>
      <c r="AA670" s="47"/>
      <c r="AB670" s="47"/>
      <c r="AC670" s="47"/>
      <c r="AD670" s="47"/>
      <c r="AE670" s="47"/>
    </row>
    <row r="671" spans="2:31" x14ac:dyDescent="0.2">
      <c r="B671" s="47"/>
      <c r="C671" s="47"/>
      <c r="D671" s="47"/>
      <c r="E671" s="47"/>
      <c r="F671" s="47"/>
      <c r="G671" s="47"/>
      <c r="H671" s="47"/>
      <c r="I671" s="47"/>
      <c r="J671" s="47"/>
      <c r="K671" s="47"/>
      <c r="L671" s="47"/>
      <c r="M671" s="47"/>
      <c r="N671" s="47"/>
      <c r="O671" s="47"/>
      <c r="P671" s="47"/>
      <c r="Q671" s="47"/>
      <c r="R671" s="47"/>
      <c r="S671" s="47"/>
      <c r="T671" s="47"/>
      <c r="U671" s="47"/>
      <c r="V671" s="47"/>
      <c r="W671" s="47"/>
      <c r="X671" s="47"/>
      <c r="Y671" s="47"/>
      <c r="Z671" s="47"/>
      <c r="AA671" s="47"/>
      <c r="AB671" s="47"/>
      <c r="AC671" s="47"/>
      <c r="AD671" s="47"/>
      <c r="AE671" s="47"/>
    </row>
    <row r="672" spans="2:31" x14ac:dyDescent="0.2">
      <c r="B672" s="47"/>
      <c r="C672" s="47"/>
      <c r="D672" s="47"/>
      <c r="E672" s="47"/>
      <c r="F672" s="47"/>
      <c r="G672" s="47"/>
      <c r="H672" s="47"/>
      <c r="I672" s="47"/>
      <c r="J672" s="47"/>
      <c r="K672" s="47"/>
      <c r="L672" s="47"/>
      <c r="M672" s="47"/>
      <c r="N672" s="47"/>
      <c r="O672" s="47"/>
      <c r="P672" s="47"/>
      <c r="Q672" s="47"/>
      <c r="R672" s="47"/>
      <c r="S672" s="47"/>
      <c r="T672" s="47"/>
      <c r="U672" s="47"/>
      <c r="V672" s="47"/>
      <c r="W672" s="47"/>
      <c r="X672" s="47"/>
      <c r="Y672" s="47"/>
      <c r="Z672" s="47"/>
      <c r="AA672" s="47"/>
      <c r="AB672" s="47"/>
      <c r="AC672" s="47"/>
      <c r="AD672" s="47"/>
      <c r="AE672" s="47"/>
    </row>
    <row r="673" spans="2:31" x14ac:dyDescent="0.2">
      <c r="B673" s="47"/>
      <c r="C673" s="47"/>
      <c r="D673" s="47"/>
      <c r="E673" s="47"/>
      <c r="F673" s="47"/>
      <c r="G673" s="47"/>
      <c r="H673" s="47"/>
      <c r="I673" s="47"/>
      <c r="J673" s="47"/>
      <c r="K673" s="47"/>
      <c r="L673" s="47"/>
      <c r="M673" s="47"/>
      <c r="N673" s="47"/>
      <c r="O673" s="47"/>
      <c r="P673" s="47"/>
      <c r="Q673" s="47"/>
      <c r="R673" s="47"/>
      <c r="S673" s="47"/>
      <c r="T673" s="47"/>
      <c r="U673" s="47"/>
      <c r="V673" s="47"/>
      <c r="W673" s="47"/>
      <c r="X673" s="47"/>
      <c r="Y673" s="47"/>
      <c r="Z673" s="47"/>
      <c r="AA673" s="47"/>
      <c r="AB673" s="47"/>
      <c r="AC673" s="47"/>
      <c r="AD673" s="47"/>
      <c r="AE673" s="47"/>
    </row>
    <row r="674" spans="2:31" x14ac:dyDescent="0.2">
      <c r="B674" s="47"/>
      <c r="C674" s="47"/>
      <c r="D674" s="47"/>
      <c r="E674" s="47"/>
      <c r="F674" s="47"/>
      <c r="G674" s="47"/>
      <c r="H674" s="47"/>
      <c r="I674" s="47"/>
      <c r="J674" s="47"/>
      <c r="K674" s="47"/>
      <c r="L674" s="47"/>
      <c r="M674" s="47"/>
      <c r="N674" s="47"/>
      <c r="O674" s="47"/>
      <c r="P674" s="47"/>
      <c r="Q674" s="47"/>
      <c r="R674" s="47"/>
      <c r="S674" s="47"/>
      <c r="T674" s="47"/>
      <c r="U674" s="47"/>
      <c r="V674" s="47"/>
      <c r="W674" s="47"/>
      <c r="X674" s="47"/>
      <c r="Y674" s="47"/>
      <c r="Z674" s="47"/>
      <c r="AA674" s="47"/>
      <c r="AB674" s="47"/>
      <c r="AC674" s="47"/>
      <c r="AD674" s="47"/>
      <c r="AE674" s="47"/>
    </row>
    <row r="675" spans="2:31" x14ac:dyDescent="0.2">
      <c r="B675" s="47"/>
      <c r="C675" s="47"/>
      <c r="D675" s="47"/>
      <c r="E675" s="47"/>
      <c r="F675" s="47"/>
      <c r="G675" s="47"/>
      <c r="H675" s="47"/>
      <c r="I675" s="47"/>
      <c r="J675" s="47"/>
      <c r="K675" s="47"/>
      <c r="L675" s="47"/>
      <c r="M675" s="47"/>
      <c r="N675" s="47"/>
      <c r="O675" s="47"/>
      <c r="P675" s="47"/>
      <c r="Q675" s="47"/>
      <c r="R675" s="47"/>
      <c r="S675" s="47"/>
      <c r="T675" s="47"/>
      <c r="U675" s="47"/>
      <c r="V675" s="47"/>
      <c r="W675" s="47"/>
      <c r="X675" s="47"/>
      <c r="Y675" s="47"/>
      <c r="Z675" s="47"/>
      <c r="AA675" s="47"/>
      <c r="AB675" s="47"/>
      <c r="AC675" s="47"/>
      <c r="AD675" s="47"/>
      <c r="AE675" s="47"/>
    </row>
    <row r="676" spans="2:31" x14ac:dyDescent="0.2">
      <c r="B676" s="47"/>
      <c r="C676" s="47"/>
      <c r="D676" s="47"/>
      <c r="E676" s="47"/>
      <c r="F676" s="47"/>
      <c r="G676" s="47"/>
      <c r="H676" s="47"/>
      <c r="I676" s="47"/>
      <c r="J676" s="47"/>
      <c r="K676" s="47"/>
      <c r="L676" s="47"/>
      <c r="M676" s="47"/>
      <c r="N676" s="47"/>
      <c r="O676" s="47"/>
      <c r="P676" s="47"/>
      <c r="Q676" s="47"/>
      <c r="R676" s="47"/>
      <c r="S676" s="47"/>
      <c r="T676" s="47"/>
      <c r="U676" s="47"/>
      <c r="V676" s="47"/>
      <c r="W676" s="47"/>
      <c r="X676" s="47"/>
      <c r="Y676" s="47"/>
      <c r="Z676" s="47"/>
      <c r="AA676" s="47"/>
      <c r="AB676" s="47"/>
      <c r="AC676" s="47"/>
      <c r="AD676" s="47"/>
      <c r="AE676" s="47"/>
    </row>
    <row r="677" spans="2:31" x14ac:dyDescent="0.2">
      <c r="B677" s="47"/>
      <c r="C677" s="47"/>
      <c r="D677" s="47"/>
      <c r="E677" s="47"/>
      <c r="F677" s="47"/>
      <c r="G677" s="47"/>
      <c r="H677" s="47"/>
      <c r="I677" s="47"/>
      <c r="J677" s="47"/>
      <c r="K677" s="47"/>
      <c r="L677" s="47"/>
      <c r="M677" s="47"/>
      <c r="N677" s="47"/>
      <c r="O677" s="47"/>
      <c r="P677" s="47"/>
      <c r="Q677" s="47"/>
      <c r="R677" s="47"/>
      <c r="S677" s="47"/>
      <c r="T677" s="47"/>
      <c r="U677" s="47"/>
      <c r="V677" s="47"/>
      <c r="W677" s="47"/>
      <c r="X677" s="47"/>
      <c r="Y677" s="47"/>
      <c r="Z677" s="47"/>
      <c r="AA677" s="47"/>
      <c r="AB677" s="47"/>
      <c r="AC677" s="47"/>
      <c r="AD677" s="47"/>
      <c r="AE677" s="47"/>
    </row>
    <row r="678" spans="2:31" x14ac:dyDescent="0.2">
      <c r="B678" s="47"/>
      <c r="C678" s="47"/>
      <c r="D678" s="47"/>
      <c r="E678" s="47"/>
      <c r="F678" s="47"/>
      <c r="G678" s="47"/>
      <c r="H678" s="47"/>
      <c r="I678" s="47"/>
      <c r="J678" s="47"/>
      <c r="K678" s="47"/>
      <c r="L678" s="47"/>
      <c r="M678" s="47"/>
      <c r="N678" s="47"/>
      <c r="O678" s="47"/>
      <c r="P678" s="47"/>
      <c r="Q678" s="47"/>
      <c r="R678" s="47"/>
      <c r="S678" s="47"/>
      <c r="T678" s="47"/>
      <c r="U678" s="47"/>
      <c r="V678" s="47"/>
      <c r="W678" s="47"/>
      <c r="X678" s="47"/>
      <c r="Y678" s="47"/>
      <c r="Z678" s="47"/>
      <c r="AA678" s="47"/>
      <c r="AB678" s="47"/>
      <c r="AC678" s="47"/>
      <c r="AD678" s="47"/>
      <c r="AE678" s="47"/>
    </row>
    <row r="679" spans="2:31" x14ac:dyDescent="0.2">
      <c r="B679" s="47"/>
      <c r="C679" s="47"/>
      <c r="D679" s="47"/>
      <c r="E679" s="47"/>
      <c r="F679" s="47"/>
      <c r="G679" s="47"/>
      <c r="H679" s="47"/>
      <c r="I679" s="47"/>
      <c r="J679" s="47"/>
      <c r="K679" s="47"/>
      <c r="L679" s="47"/>
      <c r="M679" s="47"/>
      <c r="N679" s="47"/>
      <c r="O679" s="47"/>
      <c r="P679" s="47"/>
      <c r="Q679" s="47"/>
      <c r="R679" s="47"/>
      <c r="S679" s="47"/>
      <c r="T679" s="47"/>
      <c r="U679" s="47"/>
      <c r="V679" s="47"/>
      <c r="W679" s="47"/>
      <c r="X679" s="47"/>
      <c r="Y679" s="47"/>
      <c r="Z679" s="47"/>
      <c r="AA679" s="47"/>
      <c r="AB679" s="47"/>
      <c r="AC679" s="47"/>
      <c r="AD679" s="47"/>
      <c r="AE679" s="47"/>
    </row>
    <row r="680" spans="2:31" x14ac:dyDescent="0.2">
      <c r="B680" s="47"/>
      <c r="C680" s="47"/>
      <c r="D680" s="47"/>
      <c r="E680" s="47"/>
      <c r="F680" s="47"/>
      <c r="G680" s="47"/>
      <c r="H680" s="47"/>
      <c r="I680" s="47"/>
      <c r="J680" s="47"/>
      <c r="K680" s="47"/>
      <c r="L680" s="47"/>
      <c r="M680" s="47"/>
      <c r="N680" s="47"/>
      <c r="O680" s="47"/>
      <c r="P680" s="47"/>
      <c r="Q680" s="47"/>
      <c r="R680" s="47"/>
      <c r="S680" s="47"/>
      <c r="T680" s="47"/>
      <c r="U680" s="47"/>
      <c r="V680" s="47"/>
      <c r="W680" s="47"/>
      <c r="X680" s="47"/>
      <c r="Y680" s="47"/>
      <c r="Z680" s="47"/>
      <c r="AA680" s="47"/>
      <c r="AB680" s="47"/>
      <c r="AC680" s="47"/>
      <c r="AD680" s="47"/>
      <c r="AE680" s="47"/>
    </row>
    <row r="681" spans="2:31" x14ac:dyDescent="0.2">
      <c r="B681" s="47"/>
      <c r="C681" s="47"/>
      <c r="D681" s="47"/>
      <c r="E681" s="47"/>
      <c r="F681" s="47"/>
      <c r="G681" s="47"/>
      <c r="H681" s="47"/>
      <c r="I681" s="47"/>
      <c r="J681" s="47"/>
      <c r="K681" s="47"/>
      <c r="L681" s="47"/>
      <c r="M681" s="47"/>
      <c r="N681" s="47"/>
      <c r="O681" s="47"/>
      <c r="P681" s="47"/>
      <c r="Q681" s="47"/>
      <c r="R681" s="47"/>
      <c r="S681" s="47"/>
      <c r="T681" s="47"/>
      <c r="U681" s="47"/>
      <c r="V681" s="47"/>
      <c r="W681" s="47"/>
      <c r="X681" s="47"/>
      <c r="Y681" s="47"/>
      <c r="Z681" s="47"/>
      <c r="AA681" s="47"/>
      <c r="AB681" s="47"/>
      <c r="AC681" s="47"/>
      <c r="AD681" s="47"/>
      <c r="AE681" s="47"/>
    </row>
    <row r="682" spans="2:31" x14ac:dyDescent="0.2">
      <c r="B682" s="47"/>
      <c r="C682" s="47"/>
      <c r="D682" s="47"/>
      <c r="E682" s="47"/>
      <c r="F682" s="47"/>
      <c r="G682" s="47"/>
      <c r="H682" s="47"/>
      <c r="I682" s="47"/>
      <c r="J682" s="47"/>
      <c r="K682" s="47"/>
      <c r="L682" s="47"/>
      <c r="M682" s="47"/>
      <c r="N682" s="47"/>
      <c r="O682" s="47"/>
      <c r="P682" s="47"/>
      <c r="Q682" s="47"/>
      <c r="R682" s="47"/>
      <c r="S682" s="47"/>
      <c r="T682" s="47"/>
      <c r="U682" s="47"/>
      <c r="V682" s="47"/>
      <c r="W682" s="47"/>
      <c r="X682" s="47"/>
      <c r="Y682" s="47"/>
      <c r="Z682" s="47"/>
      <c r="AA682" s="47"/>
      <c r="AB682" s="47"/>
      <c r="AC682" s="47"/>
      <c r="AD682" s="47"/>
      <c r="AE682" s="47"/>
    </row>
    <row r="683" spans="2:31" x14ac:dyDescent="0.2">
      <c r="B683" s="47"/>
      <c r="C683" s="47"/>
      <c r="D683" s="47"/>
      <c r="E683" s="47"/>
      <c r="F683" s="47"/>
      <c r="G683" s="47"/>
      <c r="H683" s="47"/>
      <c r="I683" s="47"/>
      <c r="J683" s="47"/>
      <c r="K683" s="47"/>
      <c r="L683" s="47"/>
      <c r="M683" s="47"/>
      <c r="N683" s="47"/>
      <c r="O683" s="47"/>
      <c r="P683" s="47"/>
      <c r="Q683" s="47"/>
      <c r="R683" s="47"/>
      <c r="S683" s="47"/>
      <c r="T683" s="47"/>
      <c r="U683" s="47"/>
      <c r="V683" s="47"/>
      <c r="W683" s="47"/>
      <c r="X683" s="47"/>
      <c r="Y683" s="47"/>
      <c r="Z683" s="47"/>
      <c r="AA683" s="47"/>
      <c r="AB683" s="47"/>
      <c r="AC683" s="47"/>
      <c r="AD683" s="47"/>
      <c r="AE683" s="47"/>
    </row>
    <row r="684" spans="2:31" x14ac:dyDescent="0.2">
      <c r="B684" s="47"/>
      <c r="C684" s="47"/>
      <c r="D684" s="47"/>
      <c r="E684" s="47"/>
      <c r="F684" s="47"/>
      <c r="G684" s="47"/>
      <c r="H684" s="47"/>
      <c r="I684" s="47"/>
      <c r="J684" s="47"/>
      <c r="K684" s="47"/>
      <c r="L684" s="47"/>
      <c r="M684" s="47"/>
      <c r="N684" s="47"/>
      <c r="O684" s="47"/>
      <c r="P684" s="47"/>
      <c r="Q684" s="47"/>
      <c r="R684" s="47"/>
      <c r="S684" s="47"/>
      <c r="T684" s="47"/>
      <c r="U684" s="47"/>
      <c r="V684" s="47"/>
      <c r="W684" s="47"/>
      <c r="X684" s="47"/>
      <c r="Y684" s="47"/>
      <c r="Z684" s="47"/>
      <c r="AA684" s="47"/>
      <c r="AB684" s="47"/>
      <c r="AC684" s="47"/>
      <c r="AD684" s="47"/>
      <c r="AE684" s="47"/>
    </row>
    <row r="685" spans="2:31" x14ac:dyDescent="0.2">
      <c r="B685" s="47"/>
      <c r="C685" s="47"/>
      <c r="D685" s="47"/>
      <c r="E685" s="47"/>
      <c r="F685" s="47"/>
      <c r="G685" s="47"/>
      <c r="H685" s="47"/>
      <c r="I685" s="47"/>
      <c r="J685" s="47"/>
      <c r="K685" s="47"/>
      <c r="L685" s="47"/>
      <c r="M685" s="47"/>
      <c r="N685" s="47"/>
      <c r="O685" s="47"/>
      <c r="P685" s="47"/>
      <c r="Q685" s="47"/>
      <c r="R685" s="47"/>
      <c r="S685" s="47"/>
      <c r="T685" s="47"/>
      <c r="U685" s="47"/>
      <c r="V685" s="47"/>
      <c r="W685" s="47"/>
      <c r="X685" s="47"/>
      <c r="Y685" s="47"/>
      <c r="Z685" s="47"/>
      <c r="AA685" s="47"/>
      <c r="AB685" s="47"/>
      <c r="AC685" s="47"/>
      <c r="AD685" s="47"/>
      <c r="AE685" s="47"/>
    </row>
    <row r="686" spans="2:31" x14ac:dyDescent="0.2">
      <c r="B686" s="47"/>
      <c r="C686" s="47"/>
      <c r="D686" s="47"/>
      <c r="E686" s="47"/>
      <c r="F686" s="47"/>
      <c r="G686" s="47"/>
      <c r="H686" s="47"/>
      <c r="I686" s="47"/>
      <c r="J686" s="47"/>
      <c r="K686" s="47"/>
      <c r="L686" s="47"/>
      <c r="M686" s="47"/>
      <c r="N686" s="47"/>
      <c r="O686" s="47"/>
      <c r="P686" s="47"/>
      <c r="Q686" s="47"/>
      <c r="R686" s="47"/>
      <c r="S686" s="47"/>
      <c r="T686" s="47"/>
      <c r="U686" s="47"/>
      <c r="V686" s="47"/>
      <c r="W686" s="47"/>
      <c r="X686" s="47"/>
      <c r="Y686" s="47"/>
      <c r="Z686" s="47"/>
      <c r="AA686" s="47"/>
      <c r="AB686" s="47"/>
      <c r="AC686" s="47"/>
      <c r="AD686" s="47"/>
      <c r="AE686" s="47"/>
    </row>
    <row r="687" spans="2:31" x14ac:dyDescent="0.2">
      <c r="B687" s="47"/>
      <c r="C687" s="47"/>
      <c r="D687" s="47"/>
      <c r="E687" s="47"/>
      <c r="F687" s="47"/>
      <c r="G687" s="47"/>
      <c r="H687" s="47"/>
      <c r="I687" s="47"/>
      <c r="J687" s="47"/>
      <c r="K687" s="47"/>
      <c r="L687" s="47"/>
      <c r="M687" s="47"/>
      <c r="N687" s="47"/>
      <c r="O687" s="47"/>
      <c r="P687" s="47"/>
      <c r="Q687" s="47"/>
      <c r="R687" s="47"/>
      <c r="S687" s="47"/>
      <c r="T687" s="47"/>
      <c r="U687" s="47"/>
      <c r="V687" s="47"/>
      <c r="W687" s="47"/>
      <c r="X687" s="47"/>
      <c r="Y687" s="47"/>
      <c r="Z687" s="47"/>
      <c r="AA687" s="47"/>
      <c r="AB687" s="47"/>
      <c r="AC687" s="47"/>
      <c r="AD687" s="47"/>
      <c r="AE687" s="47"/>
    </row>
    <row r="688" spans="2:31" x14ac:dyDescent="0.2">
      <c r="B688" s="47"/>
      <c r="C688" s="47"/>
      <c r="D688" s="47"/>
      <c r="E688" s="47"/>
      <c r="F688" s="47"/>
      <c r="G688" s="47"/>
      <c r="H688" s="47"/>
      <c r="I688" s="47"/>
      <c r="J688" s="47"/>
      <c r="K688" s="47"/>
      <c r="L688" s="47"/>
      <c r="M688" s="47"/>
      <c r="N688" s="47"/>
      <c r="O688" s="47"/>
      <c r="P688" s="47"/>
      <c r="Q688" s="47"/>
      <c r="R688" s="47"/>
      <c r="S688" s="47"/>
      <c r="T688" s="47"/>
      <c r="U688" s="47"/>
      <c r="V688" s="47"/>
      <c r="W688" s="47"/>
      <c r="X688" s="47"/>
      <c r="Y688" s="47"/>
      <c r="Z688" s="47"/>
      <c r="AA688" s="47"/>
      <c r="AB688" s="47"/>
      <c r="AC688" s="47"/>
      <c r="AD688" s="47"/>
      <c r="AE688" s="47"/>
    </row>
    <row r="689" spans="2:31" x14ac:dyDescent="0.2">
      <c r="B689" s="47"/>
      <c r="C689" s="47"/>
      <c r="D689" s="47"/>
      <c r="E689" s="47"/>
      <c r="F689" s="47"/>
      <c r="G689" s="47"/>
      <c r="H689" s="47"/>
      <c r="I689" s="47"/>
      <c r="J689" s="47"/>
      <c r="K689" s="47"/>
      <c r="L689" s="47"/>
      <c r="M689" s="47"/>
      <c r="N689" s="47"/>
      <c r="O689" s="47"/>
      <c r="P689" s="47"/>
      <c r="Q689" s="47"/>
      <c r="R689" s="47"/>
      <c r="S689" s="47"/>
      <c r="T689" s="47"/>
      <c r="U689" s="47"/>
      <c r="V689" s="47"/>
      <c r="W689" s="47"/>
      <c r="X689" s="47"/>
      <c r="Y689" s="47"/>
      <c r="Z689" s="47"/>
      <c r="AA689" s="47"/>
      <c r="AB689" s="47"/>
      <c r="AC689" s="47"/>
      <c r="AD689" s="47"/>
      <c r="AE689" s="47"/>
    </row>
    <row r="690" spans="2:31" x14ac:dyDescent="0.2">
      <c r="B690" s="47"/>
      <c r="C690" s="47"/>
      <c r="D690" s="47"/>
      <c r="E690" s="47"/>
      <c r="F690" s="47"/>
      <c r="G690" s="47"/>
      <c r="H690" s="47"/>
      <c r="I690" s="47"/>
      <c r="J690" s="47"/>
      <c r="K690" s="47"/>
      <c r="L690" s="47"/>
      <c r="M690" s="47"/>
      <c r="N690" s="47"/>
      <c r="O690" s="47"/>
      <c r="P690" s="47"/>
      <c r="Q690" s="47"/>
      <c r="R690" s="47"/>
      <c r="S690" s="47"/>
      <c r="T690" s="47"/>
      <c r="U690" s="47"/>
      <c r="V690" s="47"/>
      <c r="W690" s="47"/>
      <c r="X690" s="47"/>
      <c r="Y690" s="47"/>
      <c r="Z690" s="47"/>
      <c r="AA690" s="47"/>
      <c r="AB690" s="47"/>
      <c r="AC690" s="47"/>
      <c r="AD690" s="47"/>
      <c r="AE690" s="47"/>
    </row>
    <row r="691" spans="2:31" x14ac:dyDescent="0.2">
      <c r="B691" s="47"/>
      <c r="C691" s="47"/>
      <c r="D691" s="47"/>
      <c r="E691" s="47"/>
      <c r="F691" s="47"/>
      <c r="G691" s="47"/>
      <c r="H691" s="47"/>
      <c r="I691" s="47"/>
      <c r="J691" s="47"/>
      <c r="K691" s="47"/>
      <c r="L691" s="47"/>
      <c r="M691" s="47"/>
      <c r="N691" s="47"/>
      <c r="O691" s="47"/>
      <c r="P691" s="47"/>
      <c r="Q691" s="47"/>
      <c r="R691" s="47"/>
      <c r="S691" s="47"/>
      <c r="T691" s="47"/>
      <c r="U691" s="47"/>
      <c r="V691" s="47"/>
      <c r="W691" s="47"/>
      <c r="X691" s="47"/>
      <c r="Y691" s="47"/>
      <c r="Z691" s="47"/>
      <c r="AA691" s="47"/>
      <c r="AB691" s="47"/>
      <c r="AC691" s="47"/>
      <c r="AD691" s="47"/>
      <c r="AE691" s="47"/>
    </row>
    <row r="692" spans="2:31" x14ac:dyDescent="0.2">
      <c r="B692" s="47"/>
      <c r="C692" s="47"/>
      <c r="D692" s="47"/>
      <c r="E692" s="47"/>
      <c r="F692" s="47"/>
      <c r="G692" s="47"/>
      <c r="H692" s="47"/>
      <c r="I692" s="47"/>
      <c r="J692" s="47"/>
      <c r="K692" s="47"/>
      <c r="L692" s="47"/>
      <c r="M692" s="47"/>
      <c r="N692" s="47"/>
      <c r="O692" s="47"/>
      <c r="P692" s="47"/>
      <c r="Q692" s="47"/>
      <c r="R692" s="47"/>
      <c r="S692" s="47"/>
      <c r="T692" s="47"/>
      <c r="U692" s="47"/>
      <c r="V692" s="47"/>
      <c r="W692" s="47"/>
      <c r="X692" s="47"/>
      <c r="Y692" s="47"/>
      <c r="Z692" s="47"/>
      <c r="AA692" s="47"/>
      <c r="AB692" s="47"/>
      <c r="AC692" s="47"/>
      <c r="AD692" s="47"/>
      <c r="AE692" s="47"/>
    </row>
    <row r="693" spans="2:31" x14ac:dyDescent="0.2">
      <c r="B693" s="47"/>
      <c r="C693" s="47"/>
      <c r="D693" s="47"/>
      <c r="E693" s="47"/>
      <c r="F693" s="47"/>
      <c r="G693" s="47"/>
      <c r="H693" s="47"/>
      <c r="I693" s="47"/>
      <c r="J693" s="47"/>
      <c r="K693" s="47"/>
      <c r="L693" s="47"/>
      <c r="M693" s="47"/>
      <c r="N693" s="47"/>
      <c r="O693" s="47"/>
      <c r="P693" s="47"/>
      <c r="Q693" s="47"/>
      <c r="R693" s="47"/>
      <c r="S693" s="47"/>
      <c r="T693" s="47"/>
      <c r="U693" s="47"/>
      <c r="V693" s="47"/>
      <c r="W693" s="47"/>
      <c r="X693" s="47"/>
      <c r="Y693" s="47"/>
      <c r="Z693" s="47"/>
      <c r="AA693" s="47"/>
      <c r="AB693" s="47"/>
      <c r="AC693" s="47"/>
      <c r="AD693" s="47"/>
      <c r="AE693" s="47"/>
    </row>
    <row r="694" spans="2:31" x14ac:dyDescent="0.2">
      <c r="B694" s="47"/>
      <c r="C694" s="47"/>
      <c r="D694" s="47"/>
      <c r="E694" s="47"/>
      <c r="F694" s="47"/>
      <c r="G694" s="47"/>
      <c r="H694" s="47"/>
      <c r="I694" s="47"/>
      <c r="J694" s="47"/>
      <c r="K694" s="47"/>
      <c r="L694" s="47"/>
      <c r="M694" s="47"/>
      <c r="N694" s="47"/>
      <c r="O694" s="47"/>
      <c r="P694" s="47"/>
      <c r="Q694" s="47"/>
      <c r="R694" s="47"/>
      <c r="S694" s="47"/>
      <c r="T694" s="47"/>
      <c r="U694" s="47"/>
      <c r="V694" s="47"/>
      <c r="W694" s="47"/>
      <c r="X694" s="47"/>
      <c r="Y694" s="47"/>
      <c r="Z694" s="47"/>
      <c r="AA694" s="47"/>
      <c r="AB694" s="47"/>
      <c r="AC694" s="47"/>
      <c r="AD694" s="47"/>
      <c r="AE694" s="47"/>
    </row>
    <row r="695" spans="2:31" x14ac:dyDescent="0.2">
      <c r="B695" s="47"/>
      <c r="C695" s="47"/>
      <c r="D695" s="47"/>
      <c r="E695" s="47"/>
      <c r="F695" s="47"/>
      <c r="G695" s="47"/>
      <c r="H695" s="47"/>
      <c r="I695" s="47"/>
      <c r="J695" s="47"/>
      <c r="K695" s="47"/>
      <c r="L695" s="47"/>
      <c r="M695" s="47"/>
      <c r="N695" s="47"/>
      <c r="O695" s="47"/>
      <c r="P695" s="47"/>
      <c r="Q695" s="47"/>
      <c r="R695" s="47"/>
      <c r="S695" s="47"/>
      <c r="T695" s="47"/>
      <c r="U695" s="47"/>
      <c r="V695" s="47"/>
      <c r="W695" s="47"/>
      <c r="X695" s="47"/>
      <c r="Y695" s="47"/>
      <c r="Z695" s="47"/>
      <c r="AA695" s="47"/>
      <c r="AB695" s="47"/>
      <c r="AC695" s="47"/>
      <c r="AD695" s="47"/>
      <c r="AE695" s="47"/>
    </row>
    <row r="696" spans="2:31" x14ac:dyDescent="0.2">
      <c r="B696" s="47"/>
      <c r="C696" s="47"/>
      <c r="D696" s="47"/>
      <c r="E696" s="47"/>
      <c r="F696" s="47"/>
      <c r="G696" s="47"/>
      <c r="H696" s="47"/>
      <c r="I696" s="47"/>
      <c r="J696" s="47"/>
      <c r="K696" s="47"/>
      <c r="L696" s="47"/>
      <c r="M696" s="47"/>
      <c r="N696" s="47"/>
      <c r="O696" s="47"/>
      <c r="P696" s="47"/>
      <c r="Q696" s="47"/>
      <c r="R696" s="47"/>
      <c r="S696" s="47"/>
      <c r="T696" s="47"/>
      <c r="U696" s="47"/>
      <c r="V696" s="47"/>
      <c r="W696" s="47"/>
      <c r="X696" s="47"/>
      <c r="Y696" s="47"/>
      <c r="Z696" s="47"/>
      <c r="AA696" s="47"/>
      <c r="AB696" s="47"/>
      <c r="AC696" s="47"/>
      <c r="AD696" s="47"/>
      <c r="AE696" s="47"/>
    </row>
    <row r="697" spans="2:31" x14ac:dyDescent="0.2">
      <c r="B697" s="47"/>
      <c r="C697" s="47"/>
      <c r="D697" s="47"/>
      <c r="E697" s="47"/>
      <c r="F697" s="47"/>
      <c r="G697" s="47"/>
      <c r="H697" s="47"/>
      <c r="I697" s="47"/>
      <c r="J697" s="47"/>
      <c r="K697" s="47"/>
      <c r="L697" s="47"/>
      <c r="M697" s="47"/>
      <c r="N697" s="47"/>
      <c r="O697" s="47"/>
      <c r="P697" s="47"/>
      <c r="Q697" s="47"/>
      <c r="R697" s="47"/>
      <c r="S697" s="47"/>
      <c r="T697" s="47"/>
      <c r="U697" s="47"/>
      <c r="V697" s="47"/>
      <c r="W697" s="47"/>
      <c r="X697" s="47"/>
      <c r="Y697" s="47"/>
      <c r="Z697" s="47"/>
      <c r="AA697" s="47"/>
      <c r="AB697" s="47"/>
      <c r="AC697" s="47"/>
      <c r="AD697" s="47"/>
      <c r="AE697" s="47"/>
    </row>
    <row r="698" spans="2:31" x14ac:dyDescent="0.2">
      <c r="B698" s="47"/>
      <c r="C698" s="47"/>
      <c r="D698" s="47"/>
      <c r="E698" s="47"/>
      <c r="F698" s="47"/>
      <c r="G698" s="47"/>
      <c r="H698" s="47"/>
      <c r="I698" s="47"/>
      <c r="J698" s="47"/>
      <c r="K698" s="47"/>
      <c r="L698" s="47"/>
      <c r="M698" s="47"/>
      <c r="N698" s="47"/>
      <c r="O698" s="47"/>
      <c r="P698" s="47"/>
      <c r="Q698" s="47"/>
      <c r="R698" s="47"/>
      <c r="S698" s="47"/>
      <c r="T698" s="47"/>
      <c r="U698" s="47"/>
      <c r="V698" s="47"/>
      <c r="W698" s="47"/>
      <c r="X698" s="47"/>
      <c r="Y698" s="47"/>
      <c r="Z698" s="47"/>
      <c r="AA698" s="47"/>
      <c r="AB698" s="47"/>
      <c r="AC698" s="47"/>
      <c r="AD698" s="47"/>
      <c r="AE698" s="47"/>
    </row>
    <row r="699" spans="2:31" x14ac:dyDescent="0.2">
      <c r="B699" s="47"/>
      <c r="C699" s="47"/>
      <c r="D699" s="47"/>
      <c r="E699" s="47"/>
      <c r="F699" s="47"/>
      <c r="G699" s="47"/>
      <c r="H699" s="47"/>
      <c r="I699" s="47"/>
      <c r="J699" s="47"/>
      <c r="K699" s="47"/>
      <c r="L699" s="47"/>
      <c r="M699" s="47"/>
      <c r="N699" s="47"/>
      <c r="O699" s="47"/>
      <c r="P699" s="47"/>
      <c r="Q699" s="47"/>
      <c r="R699" s="47"/>
      <c r="S699" s="47"/>
      <c r="T699" s="47"/>
      <c r="U699" s="47"/>
      <c r="V699" s="47"/>
      <c r="W699" s="47"/>
      <c r="X699" s="47"/>
      <c r="Y699" s="47"/>
      <c r="Z699" s="47"/>
      <c r="AA699" s="47"/>
      <c r="AB699" s="47"/>
      <c r="AC699" s="47"/>
      <c r="AD699" s="47"/>
      <c r="AE699" s="47"/>
    </row>
    <row r="700" spans="2:31" x14ac:dyDescent="0.2">
      <c r="B700" s="47"/>
      <c r="C700" s="47"/>
      <c r="D700" s="47"/>
      <c r="E700" s="47"/>
      <c r="F700" s="47"/>
      <c r="G700" s="47"/>
      <c r="H700" s="47"/>
      <c r="I700" s="47"/>
      <c r="J700" s="47"/>
      <c r="K700" s="47"/>
      <c r="L700" s="47"/>
      <c r="M700" s="47"/>
      <c r="N700" s="47"/>
      <c r="O700" s="47"/>
      <c r="P700" s="47"/>
      <c r="Q700" s="47"/>
      <c r="R700" s="47"/>
      <c r="S700" s="47"/>
      <c r="T700" s="47"/>
      <c r="U700" s="47"/>
      <c r="V700" s="47"/>
      <c r="W700" s="47"/>
      <c r="X700" s="47"/>
      <c r="Y700" s="47"/>
      <c r="Z700" s="47"/>
      <c r="AA700" s="47"/>
      <c r="AB700" s="47"/>
      <c r="AC700" s="47"/>
      <c r="AD700" s="47"/>
      <c r="AE700" s="47"/>
    </row>
    <row r="701" spans="2:31" x14ac:dyDescent="0.2">
      <c r="B701" s="47"/>
      <c r="C701" s="47"/>
      <c r="D701" s="47"/>
      <c r="E701" s="47"/>
      <c r="F701" s="47"/>
      <c r="G701" s="47"/>
      <c r="H701" s="47"/>
      <c r="I701" s="47"/>
      <c r="J701" s="47"/>
      <c r="K701" s="47"/>
      <c r="L701" s="47"/>
      <c r="M701" s="47"/>
      <c r="N701" s="47"/>
      <c r="O701" s="47"/>
      <c r="P701" s="47"/>
      <c r="Q701" s="47"/>
      <c r="R701" s="47"/>
      <c r="S701" s="47"/>
      <c r="T701" s="47"/>
      <c r="U701" s="47"/>
      <c r="V701" s="47"/>
      <c r="W701" s="47"/>
      <c r="X701" s="47"/>
      <c r="Y701" s="47"/>
      <c r="Z701" s="47"/>
      <c r="AA701" s="47"/>
      <c r="AB701" s="47"/>
      <c r="AC701" s="47"/>
      <c r="AD701" s="47"/>
      <c r="AE701" s="47"/>
    </row>
    <row r="702" spans="2:31" x14ac:dyDescent="0.2">
      <c r="B702" s="47"/>
      <c r="C702" s="47"/>
      <c r="D702" s="47"/>
      <c r="E702" s="47"/>
      <c r="F702" s="47"/>
      <c r="G702" s="47"/>
      <c r="H702" s="47"/>
      <c r="I702" s="47"/>
      <c r="J702" s="47"/>
      <c r="K702" s="47"/>
      <c r="L702" s="47"/>
      <c r="M702" s="47"/>
      <c r="N702" s="47"/>
      <c r="O702" s="47"/>
      <c r="P702" s="47"/>
      <c r="Q702" s="47"/>
      <c r="R702" s="47"/>
      <c r="S702" s="47"/>
      <c r="T702" s="47"/>
      <c r="U702" s="47"/>
      <c r="V702" s="47"/>
      <c r="W702" s="47"/>
      <c r="X702" s="47"/>
      <c r="Y702" s="47"/>
      <c r="Z702" s="47"/>
      <c r="AA702" s="47"/>
      <c r="AB702" s="47"/>
      <c r="AC702" s="47"/>
      <c r="AD702" s="47"/>
      <c r="AE702" s="47"/>
    </row>
    <row r="703" spans="2:31" x14ac:dyDescent="0.2">
      <c r="B703" s="47"/>
      <c r="C703" s="47"/>
      <c r="D703" s="47"/>
      <c r="E703" s="47"/>
      <c r="F703" s="47"/>
      <c r="G703" s="47"/>
      <c r="H703" s="47"/>
      <c r="I703" s="47"/>
      <c r="J703" s="47"/>
      <c r="K703" s="47"/>
      <c r="L703" s="47"/>
      <c r="M703" s="47"/>
      <c r="N703" s="47"/>
      <c r="O703" s="47"/>
      <c r="P703" s="47"/>
      <c r="Q703" s="47"/>
      <c r="R703" s="47"/>
      <c r="S703" s="47"/>
      <c r="T703" s="47"/>
      <c r="U703" s="47"/>
      <c r="V703" s="47"/>
      <c r="W703" s="47"/>
      <c r="X703" s="47"/>
      <c r="Y703" s="47"/>
      <c r="Z703" s="47"/>
      <c r="AA703" s="47"/>
      <c r="AB703" s="47"/>
      <c r="AC703" s="47"/>
      <c r="AD703" s="47"/>
      <c r="AE703" s="47"/>
    </row>
    <row r="704" spans="2:31" x14ac:dyDescent="0.2">
      <c r="B704" s="47"/>
      <c r="C704" s="47"/>
      <c r="D704" s="47"/>
      <c r="E704" s="47"/>
      <c r="F704" s="47"/>
      <c r="G704" s="47"/>
      <c r="H704" s="47"/>
      <c r="I704" s="47"/>
      <c r="J704" s="47"/>
      <c r="K704" s="47"/>
      <c r="L704" s="47"/>
      <c r="M704" s="47"/>
      <c r="N704" s="47"/>
      <c r="O704" s="47"/>
      <c r="P704" s="47"/>
      <c r="Q704" s="47"/>
      <c r="R704" s="47"/>
      <c r="S704" s="47"/>
      <c r="T704" s="47"/>
      <c r="U704" s="47"/>
      <c r="V704" s="47"/>
      <c r="W704" s="47"/>
      <c r="X704" s="47"/>
      <c r="Y704" s="47"/>
      <c r="Z704" s="47"/>
      <c r="AA704" s="47"/>
      <c r="AB704" s="47"/>
      <c r="AC704" s="47"/>
      <c r="AD704" s="47"/>
      <c r="AE704" s="47"/>
    </row>
    <row r="705" spans="2:31" x14ac:dyDescent="0.2">
      <c r="B705" s="47"/>
      <c r="C705" s="47"/>
      <c r="D705" s="47"/>
      <c r="E705" s="47"/>
      <c r="F705" s="47"/>
      <c r="G705" s="47"/>
      <c r="H705" s="47"/>
      <c r="I705" s="47"/>
      <c r="J705" s="47"/>
      <c r="K705" s="47"/>
      <c r="L705" s="47"/>
      <c r="M705" s="47"/>
      <c r="N705" s="47"/>
      <c r="O705" s="47"/>
      <c r="P705" s="47"/>
      <c r="Q705" s="47"/>
      <c r="R705" s="47"/>
      <c r="S705" s="47"/>
      <c r="T705" s="47"/>
      <c r="U705" s="47"/>
      <c r="V705" s="47"/>
      <c r="W705" s="47"/>
      <c r="X705" s="47"/>
      <c r="Y705" s="47"/>
      <c r="Z705" s="47"/>
      <c r="AA705" s="47"/>
      <c r="AB705" s="47"/>
      <c r="AC705" s="47"/>
      <c r="AD705" s="47"/>
      <c r="AE705" s="47"/>
    </row>
    <row r="706" spans="2:31" x14ac:dyDescent="0.2">
      <c r="B706" s="47"/>
      <c r="C706" s="47"/>
      <c r="D706" s="47"/>
      <c r="E706" s="47"/>
      <c r="F706" s="47"/>
      <c r="G706" s="47"/>
      <c r="H706" s="47"/>
      <c r="I706" s="47"/>
      <c r="J706" s="47"/>
      <c r="K706" s="47"/>
      <c r="L706" s="47"/>
      <c r="M706" s="47"/>
      <c r="N706" s="47"/>
      <c r="O706" s="47"/>
      <c r="P706" s="47"/>
      <c r="Q706" s="47"/>
      <c r="R706" s="47"/>
      <c r="S706" s="47"/>
      <c r="T706" s="47"/>
      <c r="U706" s="47"/>
      <c r="V706" s="47"/>
      <c r="W706" s="47"/>
      <c r="X706" s="47"/>
      <c r="Y706" s="47"/>
      <c r="Z706" s="47"/>
      <c r="AA706" s="47"/>
      <c r="AB706" s="47"/>
      <c r="AC706" s="47"/>
      <c r="AD706" s="47"/>
      <c r="AE706" s="47"/>
    </row>
    <row r="707" spans="2:31" x14ac:dyDescent="0.2">
      <c r="B707" s="47"/>
      <c r="C707" s="47"/>
      <c r="D707" s="47"/>
      <c r="E707" s="47"/>
      <c r="F707" s="47"/>
      <c r="G707" s="47"/>
      <c r="H707" s="47"/>
      <c r="I707" s="47"/>
      <c r="J707" s="47"/>
      <c r="K707" s="47"/>
      <c r="L707" s="47"/>
      <c r="M707" s="47"/>
      <c r="N707" s="47"/>
      <c r="O707" s="47"/>
      <c r="P707" s="47"/>
      <c r="Q707" s="47"/>
      <c r="R707" s="47"/>
      <c r="S707" s="47"/>
      <c r="T707" s="47"/>
      <c r="U707" s="47"/>
      <c r="V707" s="47"/>
      <c r="W707" s="47"/>
      <c r="X707" s="47"/>
      <c r="Y707" s="47"/>
      <c r="Z707" s="47"/>
      <c r="AA707" s="47"/>
      <c r="AB707" s="47"/>
      <c r="AC707" s="47"/>
      <c r="AD707" s="47"/>
      <c r="AE707" s="47"/>
    </row>
    <row r="708" spans="2:31" x14ac:dyDescent="0.2">
      <c r="B708" s="47"/>
      <c r="C708" s="47"/>
      <c r="D708" s="47"/>
      <c r="E708" s="47"/>
      <c r="F708" s="47"/>
      <c r="G708" s="47"/>
      <c r="H708" s="47"/>
      <c r="I708" s="47"/>
      <c r="J708" s="47"/>
      <c r="K708" s="47"/>
      <c r="L708" s="47"/>
      <c r="M708" s="47"/>
      <c r="N708" s="47"/>
      <c r="O708" s="47"/>
      <c r="P708" s="47"/>
      <c r="Q708" s="47"/>
      <c r="R708" s="47"/>
      <c r="S708" s="47"/>
      <c r="T708" s="47"/>
      <c r="U708" s="47"/>
      <c r="V708" s="47"/>
      <c r="W708" s="47"/>
      <c r="X708" s="47"/>
      <c r="Y708" s="47"/>
      <c r="Z708" s="47"/>
      <c r="AA708" s="47"/>
      <c r="AB708" s="47"/>
      <c r="AC708" s="47"/>
      <c r="AD708" s="47"/>
      <c r="AE708" s="47"/>
    </row>
    <row r="709" spans="2:31" x14ac:dyDescent="0.2">
      <c r="B709" s="47"/>
      <c r="C709" s="47"/>
      <c r="D709" s="47"/>
      <c r="E709" s="47"/>
      <c r="F709" s="47"/>
      <c r="G709" s="47"/>
      <c r="H709" s="47"/>
      <c r="I709" s="47"/>
      <c r="J709" s="47"/>
      <c r="K709" s="47"/>
      <c r="L709" s="47"/>
      <c r="M709" s="47"/>
      <c r="N709" s="47"/>
      <c r="O709" s="47"/>
      <c r="P709" s="47"/>
      <c r="Q709" s="47"/>
      <c r="R709" s="47"/>
      <c r="S709" s="47"/>
      <c r="T709" s="47"/>
      <c r="U709" s="47"/>
      <c r="V709" s="47"/>
      <c r="W709" s="47"/>
      <c r="X709" s="47"/>
      <c r="Y709" s="47"/>
      <c r="Z709" s="47"/>
      <c r="AA709" s="47"/>
      <c r="AB709" s="47"/>
      <c r="AC709" s="47"/>
      <c r="AD709" s="47"/>
      <c r="AE709" s="47"/>
    </row>
    <row r="710" spans="2:31" x14ac:dyDescent="0.2">
      <c r="B710" s="47"/>
      <c r="C710" s="47"/>
      <c r="D710" s="47"/>
      <c r="E710" s="47"/>
      <c r="F710" s="47"/>
      <c r="G710" s="47"/>
      <c r="H710" s="47"/>
      <c r="I710" s="47"/>
      <c r="J710" s="47"/>
      <c r="K710" s="47"/>
      <c r="L710" s="47"/>
      <c r="M710" s="47"/>
      <c r="N710" s="47"/>
      <c r="O710" s="47"/>
      <c r="P710" s="47"/>
      <c r="Q710" s="47"/>
      <c r="R710" s="47"/>
      <c r="S710" s="47"/>
      <c r="T710" s="47"/>
      <c r="U710" s="47"/>
      <c r="V710" s="47"/>
      <c r="W710" s="47"/>
      <c r="X710" s="47"/>
      <c r="Y710" s="47"/>
      <c r="Z710" s="47"/>
      <c r="AA710" s="47"/>
      <c r="AB710" s="47"/>
      <c r="AC710" s="47"/>
      <c r="AD710" s="47"/>
      <c r="AE710" s="47"/>
    </row>
    <row r="711" spans="2:31" x14ac:dyDescent="0.2">
      <c r="B711" s="47"/>
      <c r="C711" s="47"/>
      <c r="D711" s="47"/>
      <c r="E711" s="47"/>
      <c r="F711" s="47"/>
      <c r="G711" s="47"/>
      <c r="H711" s="47"/>
      <c r="I711" s="47"/>
      <c r="J711" s="47"/>
      <c r="K711" s="47"/>
      <c r="L711" s="47"/>
      <c r="M711" s="47"/>
      <c r="N711" s="47"/>
      <c r="O711" s="47"/>
      <c r="P711" s="47"/>
      <c r="Q711" s="47"/>
      <c r="R711" s="47"/>
      <c r="S711" s="47"/>
      <c r="T711" s="47"/>
      <c r="U711" s="47"/>
      <c r="V711" s="47"/>
      <c r="W711" s="47"/>
      <c r="X711" s="47"/>
      <c r="Y711" s="47"/>
      <c r="Z711" s="47"/>
      <c r="AA711" s="47"/>
      <c r="AB711" s="47"/>
      <c r="AC711" s="47"/>
      <c r="AD711" s="47"/>
      <c r="AE711" s="47"/>
    </row>
    <row r="712" spans="2:31" x14ac:dyDescent="0.2">
      <c r="B712" s="47"/>
      <c r="C712" s="47"/>
      <c r="D712" s="47"/>
      <c r="E712" s="47"/>
      <c r="F712" s="47"/>
      <c r="G712" s="47"/>
      <c r="H712" s="47"/>
      <c r="I712" s="47"/>
      <c r="J712" s="47"/>
      <c r="K712" s="47"/>
      <c r="L712" s="47"/>
      <c r="M712" s="47"/>
      <c r="N712" s="47"/>
      <c r="O712" s="47"/>
      <c r="P712" s="47"/>
      <c r="Q712" s="47"/>
      <c r="R712" s="47"/>
      <c r="S712" s="47"/>
      <c r="T712" s="47"/>
      <c r="U712" s="47"/>
      <c r="V712" s="47"/>
      <c r="W712" s="47"/>
      <c r="X712" s="47"/>
      <c r="Y712" s="47"/>
      <c r="Z712" s="47"/>
      <c r="AA712" s="47"/>
      <c r="AB712" s="47"/>
      <c r="AC712" s="47"/>
      <c r="AD712" s="47"/>
      <c r="AE712" s="47"/>
    </row>
    <row r="713" spans="2:31" x14ac:dyDescent="0.2">
      <c r="B713" s="47"/>
      <c r="C713" s="47"/>
      <c r="D713" s="47"/>
      <c r="E713" s="47"/>
      <c r="F713" s="47"/>
      <c r="G713" s="47"/>
      <c r="H713" s="47"/>
      <c r="I713" s="47"/>
      <c r="J713" s="47"/>
      <c r="K713" s="47"/>
      <c r="L713" s="47"/>
      <c r="M713" s="47"/>
      <c r="N713" s="47"/>
      <c r="O713" s="47"/>
      <c r="P713" s="47"/>
      <c r="Q713" s="47"/>
      <c r="R713" s="47"/>
      <c r="S713" s="47"/>
      <c r="T713" s="47"/>
      <c r="U713" s="47"/>
      <c r="V713" s="47"/>
      <c r="W713" s="47"/>
      <c r="X713" s="47"/>
      <c r="Y713" s="47"/>
      <c r="Z713" s="47"/>
      <c r="AA713" s="47"/>
      <c r="AB713" s="47"/>
      <c r="AC713" s="47"/>
      <c r="AD713" s="47"/>
      <c r="AE713" s="47"/>
    </row>
    <row r="714" spans="2:31" x14ac:dyDescent="0.2">
      <c r="B714" s="47"/>
      <c r="C714" s="47"/>
      <c r="D714" s="47"/>
      <c r="E714" s="47"/>
      <c r="F714" s="47"/>
      <c r="G714" s="47"/>
      <c r="H714" s="47"/>
      <c r="I714" s="47"/>
      <c r="J714" s="47"/>
      <c r="K714" s="47"/>
      <c r="L714" s="47"/>
      <c r="M714" s="47"/>
      <c r="N714" s="47"/>
      <c r="O714" s="47"/>
      <c r="P714" s="47"/>
      <c r="Q714" s="47"/>
      <c r="R714" s="47"/>
      <c r="S714" s="47"/>
      <c r="T714" s="47"/>
      <c r="U714" s="47"/>
      <c r="V714" s="47"/>
      <c r="W714" s="47"/>
      <c r="X714" s="47"/>
      <c r="Y714" s="47"/>
      <c r="Z714" s="47"/>
      <c r="AA714" s="47"/>
      <c r="AB714" s="47"/>
      <c r="AC714" s="47"/>
      <c r="AD714" s="47"/>
      <c r="AE714" s="47"/>
    </row>
    <row r="715" spans="2:31" x14ac:dyDescent="0.2">
      <c r="B715" s="47"/>
      <c r="C715" s="47"/>
      <c r="D715" s="47"/>
      <c r="E715" s="47"/>
      <c r="F715" s="47"/>
      <c r="G715" s="47"/>
      <c r="H715" s="47"/>
      <c r="I715" s="47"/>
      <c r="J715" s="47"/>
      <c r="K715" s="47"/>
      <c r="L715" s="47"/>
      <c r="M715" s="47"/>
      <c r="N715" s="47"/>
      <c r="O715" s="47"/>
      <c r="P715" s="47"/>
      <c r="Q715" s="47"/>
      <c r="R715" s="47"/>
      <c r="S715" s="47"/>
      <c r="T715" s="47"/>
      <c r="U715" s="47"/>
      <c r="V715" s="47"/>
      <c r="W715" s="47"/>
      <c r="X715" s="47"/>
      <c r="Y715" s="47"/>
      <c r="Z715" s="47"/>
      <c r="AA715" s="47"/>
      <c r="AB715" s="47"/>
      <c r="AC715" s="47"/>
      <c r="AD715" s="47"/>
      <c r="AE715" s="47"/>
    </row>
    <row r="716" spans="2:31" x14ac:dyDescent="0.2">
      <c r="B716" s="47"/>
      <c r="C716" s="47"/>
      <c r="D716" s="47"/>
      <c r="E716" s="47"/>
      <c r="F716" s="47"/>
      <c r="G716" s="47"/>
      <c r="H716" s="47"/>
      <c r="I716" s="47"/>
      <c r="J716" s="47"/>
      <c r="K716" s="47"/>
      <c r="L716" s="47"/>
      <c r="M716" s="47"/>
      <c r="N716" s="47"/>
      <c r="O716" s="47"/>
      <c r="P716" s="47"/>
      <c r="Q716" s="47"/>
      <c r="R716" s="47"/>
      <c r="S716" s="47"/>
      <c r="T716" s="47"/>
      <c r="U716" s="47"/>
      <c r="V716" s="47"/>
      <c r="W716" s="47"/>
      <c r="X716" s="47"/>
      <c r="Y716" s="47"/>
      <c r="Z716" s="47"/>
      <c r="AA716" s="47"/>
      <c r="AB716" s="47"/>
      <c r="AC716" s="47"/>
      <c r="AD716" s="47"/>
      <c r="AE716" s="47"/>
    </row>
    <row r="717" spans="2:31" x14ac:dyDescent="0.2">
      <c r="B717" s="47"/>
      <c r="C717" s="47"/>
      <c r="D717" s="47"/>
      <c r="E717" s="47"/>
      <c r="F717" s="47"/>
      <c r="G717" s="47"/>
      <c r="H717" s="47"/>
      <c r="I717" s="47"/>
      <c r="J717" s="47"/>
      <c r="K717" s="47"/>
      <c r="L717" s="47"/>
      <c r="M717" s="47"/>
      <c r="N717" s="47"/>
      <c r="O717" s="47"/>
      <c r="P717" s="47"/>
      <c r="Q717" s="47"/>
      <c r="R717" s="47"/>
      <c r="S717" s="47"/>
      <c r="T717" s="47"/>
      <c r="U717" s="47"/>
      <c r="V717" s="47"/>
      <c r="W717" s="47"/>
      <c r="X717" s="47"/>
      <c r="Y717" s="47"/>
      <c r="Z717" s="47"/>
      <c r="AA717" s="47"/>
      <c r="AB717" s="47"/>
      <c r="AC717" s="47"/>
      <c r="AD717" s="47"/>
      <c r="AE717" s="47"/>
    </row>
    <row r="718" spans="2:31" x14ac:dyDescent="0.2">
      <c r="B718" s="47"/>
      <c r="C718" s="47"/>
      <c r="D718" s="47"/>
      <c r="E718" s="47"/>
      <c r="F718" s="47"/>
      <c r="G718" s="47"/>
      <c r="H718" s="47"/>
      <c r="I718" s="47"/>
      <c r="J718" s="47"/>
      <c r="K718" s="47"/>
      <c r="L718" s="47"/>
      <c r="M718" s="47"/>
      <c r="N718" s="47"/>
      <c r="O718" s="47"/>
      <c r="P718" s="47"/>
      <c r="Q718" s="47"/>
      <c r="R718" s="47"/>
      <c r="S718" s="47"/>
      <c r="T718" s="47"/>
      <c r="U718" s="47"/>
      <c r="V718" s="47"/>
      <c r="W718" s="47"/>
      <c r="X718" s="47"/>
      <c r="Y718" s="47"/>
      <c r="Z718" s="47"/>
      <c r="AA718" s="47"/>
      <c r="AB718" s="47"/>
      <c r="AC718" s="47"/>
      <c r="AD718" s="47"/>
      <c r="AE718" s="47"/>
    </row>
    <row r="719" spans="2:31" x14ac:dyDescent="0.2">
      <c r="B719" s="47"/>
      <c r="C719" s="47"/>
      <c r="D719" s="47"/>
      <c r="E719" s="47"/>
      <c r="F719" s="47"/>
      <c r="G719" s="47"/>
      <c r="H719" s="47"/>
      <c r="I719" s="47"/>
      <c r="J719" s="47"/>
      <c r="K719" s="47"/>
      <c r="L719" s="47"/>
      <c r="M719" s="47"/>
      <c r="N719" s="47"/>
      <c r="O719" s="47"/>
      <c r="P719" s="47"/>
      <c r="Q719" s="47"/>
      <c r="R719" s="47"/>
      <c r="S719" s="47"/>
      <c r="T719" s="47"/>
      <c r="U719" s="47"/>
      <c r="V719" s="47"/>
      <c r="W719" s="47"/>
      <c r="X719" s="47"/>
      <c r="Y719" s="47"/>
      <c r="Z719" s="47"/>
      <c r="AA719" s="47"/>
      <c r="AB719" s="47"/>
      <c r="AC719" s="47"/>
      <c r="AD719" s="47"/>
      <c r="AE719" s="47"/>
    </row>
    <row r="720" spans="2:31" x14ac:dyDescent="0.2">
      <c r="B720" s="47"/>
      <c r="C720" s="47"/>
      <c r="D720" s="47"/>
      <c r="E720" s="47"/>
      <c r="F720" s="47"/>
      <c r="G720" s="47"/>
      <c r="H720" s="47"/>
      <c r="I720" s="47"/>
      <c r="J720" s="47"/>
      <c r="K720" s="47"/>
      <c r="L720" s="47"/>
      <c r="M720" s="47"/>
      <c r="N720" s="47"/>
      <c r="O720" s="47"/>
      <c r="P720" s="47"/>
      <c r="Q720" s="47"/>
      <c r="R720" s="47"/>
      <c r="S720" s="47"/>
      <c r="T720" s="47"/>
      <c r="U720" s="47"/>
      <c r="V720" s="47"/>
      <c r="W720" s="47"/>
      <c r="X720" s="47"/>
      <c r="Y720" s="47"/>
      <c r="Z720" s="47"/>
      <c r="AA720" s="47"/>
      <c r="AB720" s="47"/>
      <c r="AC720" s="47"/>
      <c r="AD720" s="47"/>
      <c r="AE720" s="47"/>
    </row>
    <row r="721" spans="2:31" x14ac:dyDescent="0.2">
      <c r="B721" s="47"/>
      <c r="C721" s="47"/>
      <c r="D721" s="47"/>
      <c r="E721" s="47"/>
      <c r="F721" s="47"/>
      <c r="G721" s="47"/>
      <c r="H721" s="47"/>
      <c r="I721" s="47"/>
      <c r="J721" s="47"/>
      <c r="K721" s="47"/>
      <c r="L721" s="47"/>
      <c r="M721" s="47"/>
      <c r="N721" s="47"/>
      <c r="O721" s="47"/>
      <c r="P721" s="47"/>
      <c r="Q721" s="47"/>
      <c r="R721" s="47"/>
      <c r="S721" s="47"/>
      <c r="T721" s="47"/>
      <c r="U721" s="47"/>
      <c r="V721" s="47"/>
      <c r="W721" s="47"/>
      <c r="X721" s="47"/>
      <c r="Y721" s="47"/>
      <c r="Z721" s="47"/>
      <c r="AA721" s="47"/>
      <c r="AB721" s="47"/>
      <c r="AC721" s="47"/>
      <c r="AD721" s="47"/>
      <c r="AE721" s="47"/>
    </row>
    <row r="722" spans="2:31" x14ac:dyDescent="0.2">
      <c r="B722" s="47"/>
      <c r="C722" s="47"/>
      <c r="D722" s="47"/>
      <c r="E722" s="47"/>
      <c r="F722" s="47"/>
      <c r="G722" s="47"/>
      <c r="H722" s="47"/>
      <c r="I722" s="47"/>
      <c r="J722" s="47"/>
      <c r="K722" s="47"/>
      <c r="L722" s="47"/>
      <c r="M722" s="47"/>
      <c r="N722" s="47"/>
      <c r="O722" s="47"/>
      <c r="P722" s="47"/>
      <c r="Q722" s="47"/>
      <c r="R722" s="47"/>
      <c r="S722" s="47"/>
      <c r="T722" s="47"/>
      <c r="U722" s="47"/>
      <c r="V722" s="47"/>
      <c r="W722" s="47"/>
      <c r="X722" s="47"/>
      <c r="Y722" s="47"/>
      <c r="Z722" s="47"/>
      <c r="AA722" s="47"/>
      <c r="AB722" s="47"/>
      <c r="AC722" s="47"/>
      <c r="AD722" s="47"/>
      <c r="AE722" s="47"/>
    </row>
    <row r="723" spans="2:31" x14ac:dyDescent="0.2">
      <c r="B723" s="47"/>
      <c r="C723" s="47"/>
      <c r="D723" s="47"/>
      <c r="E723" s="47"/>
      <c r="F723" s="47"/>
      <c r="G723" s="47"/>
      <c r="H723" s="47"/>
      <c r="I723" s="47"/>
      <c r="J723" s="47"/>
      <c r="K723" s="47"/>
      <c r="L723" s="47"/>
      <c r="M723" s="47"/>
      <c r="N723" s="47"/>
      <c r="O723" s="47"/>
      <c r="P723" s="47"/>
      <c r="Q723" s="47"/>
      <c r="R723" s="47"/>
      <c r="S723" s="47"/>
      <c r="T723" s="47"/>
      <c r="U723" s="47"/>
      <c r="V723" s="47"/>
      <c r="W723" s="47"/>
      <c r="X723" s="47"/>
      <c r="Y723" s="47"/>
      <c r="Z723" s="47"/>
      <c r="AA723" s="47"/>
      <c r="AB723" s="47"/>
      <c r="AC723" s="47"/>
      <c r="AD723" s="47"/>
      <c r="AE723" s="47"/>
    </row>
    <row r="724" spans="2:31" x14ac:dyDescent="0.2">
      <c r="B724" s="47"/>
      <c r="C724" s="47"/>
      <c r="D724" s="47"/>
      <c r="E724" s="47"/>
      <c r="F724" s="47"/>
      <c r="G724" s="47"/>
      <c r="H724" s="47"/>
      <c r="I724" s="47"/>
      <c r="J724" s="47"/>
      <c r="K724" s="47"/>
      <c r="L724" s="47"/>
      <c r="M724" s="47"/>
      <c r="N724" s="47"/>
      <c r="O724" s="47"/>
      <c r="P724" s="47"/>
      <c r="Q724" s="47"/>
      <c r="R724" s="47"/>
      <c r="S724" s="47"/>
      <c r="T724" s="47"/>
      <c r="U724" s="47"/>
      <c r="V724" s="47"/>
      <c r="W724" s="47"/>
      <c r="X724" s="47"/>
      <c r="Y724" s="47"/>
      <c r="Z724" s="47"/>
      <c r="AA724" s="47"/>
      <c r="AB724" s="47"/>
      <c r="AC724" s="47"/>
      <c r="AD724" s="47"/>
      <c r="AE724" s="47"/>
    </row>
    <row r="725" spans="2:31" x14ac:dyDescent="0.2">
      <c r="B725" s="47"/>
      <c r="C725" s="47"/>
      <c r="D725" s="47"/>
      <c r="E725" s="47"/>
      <c r="F725" s="47"/>
      <c r="G725" s="47"/>
      <c r="H725" s="47"/>
      <c r="I725" s="47"/>
      <c r="J725" s="47"/>
      <c r="K725" s="47"/>
      <c r="L725" s="47"/>
      <c r="M725" s="47"/>
      <c r="N725" s="47"/>
      <c r="O725" s="47"/>
      <c r="P725" s="47"/>
      <c r="Q725" s="47"/>
      <c r="R725" s="47"/>
      <c r="S725" s="47"/>
      <c r="T725" s="47"/>
      <c r="U725" s="47"/>
      <c r="V725" s="47"/>
      <c r="W725" s="47"/>
      <c r="X725" s="47"/>
      <c r="Y725" s="47"/>
      <c r="Z725" s="47"/>
      <c r="AA725" s="47"/>
      <c r="AB725" s="47"/>
      <c r="AC725" s="47"/>
      <c r="AD725" s="47"/>
      <c r="AE725" s="47"/>
    </row>
    <row r="726" spans="2:31" x14ac:dyDescent="0.2">
      <c r="B726" s="47"/>
      <c r="C726" s="47"/>
      <c r="D726" s="47"/>
      <c r="E726" s="47"/>
      <c r="F726" s="47"/>
      <c r="G726" s="47"/>
      <c r="H726" s="47"/>
      <c r="I726" s="47"/>
      <c r="J726" s="47"/>
      <c r="K726" s="47"/>
      <c r="L726" s="47"/>
      <c r="M726" s="47"/>
      <c r="N726" s="47"/>
      <c r="O726" s="47"/>
      <c r="P726" s="47"/>
      <c r="Q726" s="47"/>
      <c r="R726" s="47"/>
      <c r="S726" s="47"/>
      <c r="T726" s="47"/>
      <c r="U726" s="47"/>
      <c r="V726" s="47"/>
      <c r="W726" s="47"/>
      <c r="X726" s="47"/>
      <c r="Y726" s="47"/>
      <c r="Z726" s="47"/>
      <c r="AA726" s="47"/>
      <c r="AB726" s="47"/>
      <c r="AC726" s="47"/>
      <c r="AD726" s="47"/>
      <c r="AE726" s="47"/>
    </row>
    <row r="727" spans="2:31" x14ac:dyDescent="0.2">
      <c r="B727" s="47"/>
      <c r="C727" s="47"/>
      <c r="D727" s="47"/>
      <c r="E727" s="47"/>
      <c r="F727" s="47"/>
      <c r="G727" s="47"/>
      <c r="H727" s="47"/>
      <c r="I727" s="47"/>
      <c r="J727" s="47"/>
      <c r="K727" s="47"/>
      <c r="L727" s="47"/>
      <c r="M727" s="47"/>
      <c r="N727" s="47"/>
      <c r="O727" s="47"/>
      <c r="P727" s="47"/>
      <c r="Q727" s="47"/>
      <c r="R727" s="47"/>
      <c r="S727" s="47"/>
      <c r="T727" s="47"/>
      <c r="U727" s="47"/>
      <c r="V727" s="47"/>
      <c r="W727" s="47"/>
      <c r="X727" s="47"/>
      <c r="Y727" s="47"/>
      <c r="Z727" s="47"/>
      <c r="AA727" s="47"/>
      <c r="AB727" s="47"/>
      <c r="AC727" s="47"/>
      <c r="AD727" s="47"/>
      <c r="AE727" s="47"/>
    </row>
    <row r="728" spans="2:31" x14ac:dyDescent="0.2">
      <c r="B728" s="47"/>
      <c r="C728" s="47"/>
      <c r="D728" s="47"/>
      <c r="E728" s="47"/>
      <c r="F728" s="47"/>
      <c r="G728" s="47"/>
      <c r="H728" s="47"/>
      <c r="I728" s="47"/>
      <c r="J728" s="47"/>
      <c r="K728" s="47"/>
      <c r="L728" s="47"/>
      <c r="M728" s="47"/>
      <c r="N728" s="47"/>
      <c r="O728" s="47"/>
      <c r="P728" s="47"/>
      <c r="Q728" s="47"/>
      <c r="R728" s="47"/>
      <c r="S728" s="47"/>
      <c r="T728" s="47"/>
      <c r="U728" s="47"/>
      <c r="V728" s="47"/>
      <c r="W728" s="47"/>
      <c r="X728" s="47"/>
      <c r="Y728" s="47"/>
      <c r="Z728" s="47"/>
      <c r="AA728" s="47"/>
      <c r="AB728" s="47"/>
      <c r="AC728" s="47"/>
      <c r="AD728" s="47"/>
      <c r="AE728" s="47"/>
    </row>
    <row r="729" spans="2:31" x14ac:dyDescent="0.2">
      <c r="B729" s="47"/>
      <c r="C729" s="47"/>
      <c r="D729" s="47"/>
      <c r="E729" s="47"/>
      <c r="F729" s="47"/>
      <c r="G729" s="47"/>
      <c r="H729" s="47"/>
      <c r="I729" s="47"/>
      <c r="J729" s="47"/>
      <c r="K729" s="47"/>
      <c r="L729" s="47"/>
      <c r="M729" s="47"/>
      <c r="N729" s="47"/>
      <c r="O729" s="47"/>
      <c r="P729" s="47"/>
      <c r="Q729" s="47"/>
      <c r="R729" s="47"/>
      <c r="S729" s="47"/>
      <c r="T729" s="47"/>
      <c r="U729" s="47"/>
      <c r="V729" s="47"/>
      <c r="W729" s="47"/>
      <c r="X729" s="47"/>
      <c r="Y729" s="47"/>
      <c r="Z729" s="47"/>
      <c r="AA729" s="47"/>
      <c r="AB729" s="47"/>
      <c r="AC729" s="47"/>
      <c r="AD729" s="47"/>
      <c r="AE729" s="47"/>
    </row>
    <row r="730" spans="2:31" x14ac:dyDescent="0.2">
      <c r="B730" s="47"/>
      <c r="C730" s="47"/>
      <c r="D730" s="47"/>
      <c r="E730" s="47"/>
      <c r="F730" s="47"/>
      <c r="G730" s="47"/>
      <c r="H730" s="47"/>
      <c r="I730" s="47"/>
      <c r="J730" s="47"/>
      <c r="K730" s="47"/>
      <c r="L730" s="47"/>
      <c r="M730" s="47"/>
      <c r="N730" s="47"/>
      <c r="O730" s="47"/>
      <c r="P730" s="47"/>
      <c r="Q730" s="47"/>
      <c r="R730" s="47"/>
      <c r="S730" s="47"/>
      <c r="T730" s="47"/>
      <c r="U730" s="47"/>
      <c r="V730" s="47"/>
      <c r="W730" s="47"/>
      <c r="X730" s="47"/>
      <c r="Y730" s="47"/>
      <c r="Z730" s="47"/>
      <c r="AA730" s="47"/>
      <c r="AB730" s="47"/>
      <c r="AC730" s="47"/>
      <c r="AD730" s="47"/>
      <c r="AE730" s="47"/>
    </row>
    <row r="731" spans="2:31" x14ac:dyDescent="0.2">
      <c r="B731" s="47"/>
      <c r="C731" s="47"/>
      <c r="D731" s="47"/>
      <c r="E731" s="47"/>
      <c r="F731" s="47"/>
      <c r="G731" s="47"/>
      <c r="H731" s="47"/>
      <c r="I731" s="47"/>
      <c r="J731" s="47"/>
      <c r="K731" s="47"/>
      <c r="L731" s="47"/>
      <c r="M731" s="47"/>
      <c r="N731" s="47"/>
      <c r="O731" s="47"/>
      <c r="P731" s="47"/>
      <c r="Q731" s="47"/>
      <c r="R731" s="47"/>
      <c r="S731" s="47"/>
      <c r="T731" s="47"/>
      <c r="U731" s="47"/>
      <c r="V731" s="47"/>
      <c r="W731" s="47"/>
      <c r="X731" s="47"/>
      <c r="Y731" s="47"/>
      <c r="Z731" s="47"/>
      <c r="AA731" s="47"/>
      <c r="AB731" s="47"/>
      <c r="AC731" s="47"/>
      <c r="AD731" s="47"/>
      <c r="AE731" s="47"/>
    </row>
    <row r="732" spans="2:31" x14ac:dyDescent="0.2">
      <c r="B732" s="47"/>
      <c r="C732" s="47"/>
      <c r="D732" s="47"/>
      <c r="E732" s="47"/>
      <c r="F732" s="47"/>
      <c r="G732" s="47"/>
      <c r="H732" s="47"/>
      <c r="I732" s="47"/>
      <c r="J732" s="47"/>
      <c r="K732" s="47"/>
      <c r="L732" s="47"/>
      <c r="M732" s="47"/>
      <c r="N732" s="47"/>
      <c r="O732" s="47"/>
      <c r="P732" s="47"/>
      <c r="Q732" s="47"/>
      <c r="R732" s="47"/>
      <c r="S732" s="47"/>
      <c r="T732" s="47"/>
      <c r="U732" s="47"/>
      <c r="V732" s="47"/>
      <c r="W732" s="47"/>
      <c r="X732" s="47"/>
      <c r="Y732" s="47"/>
      <c r="Z732" s="47"/>
      <c r="AA732" s="47"/>
      <c r="AB732" s="47"/>
      <c r="AC732" s="47"/>
      <c r="AD732" s="47"/>
      <c r="AE732" s="47"/>
    </row>
    <row r="733" spans="2:31" x14ac:dyDescent="0.2">
      <c r="B733" s="47"/>
      <c r="C733" s="47"/>
      <c r="D733" s="47"/>
      <c r="E733" s="47"/>
      <c r="F733" s="47"/>
      <c r="G733" s="47"/>
      <c r="H733" s="47"/>
      <c r="I733" s="47"/>
      <c r="J733" s="47"/>
      <c r="K733" s="47"/>
      <c r="L733" s="47"/>
      <c r="M733" s="47"/>
      <c r="N733" s="47"/>
      <c r="O733" s="47"/>
      <c r="P733" s="47"/>
      <c r="Q733" s="47"/>
      <c r="R733" s="47"/>
      <c r="S733" s="47"/>
      <c r="T733" s="47"/>
      <c r="U733" s="47"/>
      <c r="V733" s="47"/>
      <c r="W733" s="47"/>
      <c r="X733" s="47"/>
      <c r="Y733" s="47"/>
      <c r="Z733" s="47"/>
      <c r="AA733" s="47"/>
      <c r="AB733" s="47"/>
      <c r="AC733" s="47"/>
      <c r="AD733" s="47"/>
      <c r="AE733" s="47"/>
    </row>
    <row r="734" spans="2:31" x14ac:dyDescent="0.2">
      <c r="B734" s="47"/>
      <c r="C734" s="47"/>
      <c r="D734" s="47"/>
      <c r="E734" s="47"/>
      <c r="F734" s="47"/>
      <c r="G734" s="47"/>
      <c r="H734" s="47"/>
      <c r="I734" s="47"/>
      <c r="J734" s="47"/>
      <c r="K734" s="47"/>
      <c r="L734" s="47"/>
      <c r="M734" s="47"/>
      <c r="N734" s="47"/>
      <c r="O734" s="47"/>
      <c r="P734" s="47"/>
      <c r="Q734" s="47"/>
      <c r="R734" s="47"/>
      <c r="S734" s="47"/>
      <c r="T734" s="47"/>
      <c r="U734" s="47"/>
      <c r="V734" s="47"/>
      <c r="W734" s="47"/>
      <c r="X734" s="47"/>
      <c r="Y734" s="47"/>
      <c r="Z734" s="47"/>
      <c r="AA734" s="47"/>
      <c r="AB734" s="47"/>
      <c r="AC734" s="47"/>
      <c r="AD734" s="47"/>
      <c r="AE734" s="47"/>
    </row>
    <row r="735" spans="2:31" x14ac:dyDescent="0.2">
      <c r="B735" s="47"/>
      <c r="C735" s="47"/>
      <c r="D735" s="47"/>
      <c r="E735" s="47"/>
      <c r="F735" s="47"/>
      <c r="G735" s="47"/>
      <c r="H735" s="47"/>
      <c r="I735" s="47"/>
      <c r="J735" s="47"/>
      <c r="K735" s="47"/>
      <c r="L735" s="47"/>
      <c r="M735" s="47"/>
      <c r="N735" s="47"/>
      <c r="O735" s="47"/>
      <c r="P735" s="47"/>
      <c r="Q735" s="47"/>
      <c r="R735" s="47"/>
      <c r="S735" s="47"/>
      <c r="T735" s="47"/>
      <c r="U735" s="47"/>
      <c r="V735" s="47"/>
      <c r="W735" s="47"/>
      <c r="X735" s="47"/>
      <c r="Y735" s="47"/>
      <c r="Z735" s="47"/>
      <c r="AA735" s="47"/>
      <c r="AB735" s="47"/>
      <c r="AC735" s="47"/>
      <c r="AD735" s="47"/>
      <c r="AE735" s="47"/>
    </row>
    <row r="736" spans="2:31" x14ac:dyDescent="0.2">
      <c r="B736" s="47"/>
      <c r="C736" s="47"/>
      <c r="D736" s="47"/>
      <c r="E736" s="47"/>
      <c r="F736" s="47"/>
      <c r="G736" s="47"/>
      <c r="H736" s="47"/>
      <c r="I736" s="47"/>
      <c r="J736" s="47"/>
      <c r="K736" s="47"/>
      <c r="L736" s="47"/>
      <c r="M736" s="47"/>
      <c r="N736" s="47"/>
      <c r="O736" s="47"/>
      <c r="P736" s="47"/>
      <c r="Q736" s="47"/>
      <c r="R736" s="47"/>
      <c r="S736" s="47"/>
      <c r="T736" s="47"/>
      <c r="U736" s="47"/>
      <c r="V736" s="47"/>
      <c r="W736" s="47"/>
      <c r="X736" s="47"/>
      <c r="Y736" s="47"/>
      <c r="Z736" s="47"/>
      <c r="AA736" s="47"/>
      <c r="AB736" s="47"/>
      <c r="AC736" s="47"/>
      <c r="AD736" s="47"/>
      <c r="AE736" s="47"/>
    </row>
  </sheetData>
  <hyperlinks>
    <hyperlink ref="A19" location="'Graph 1'!A1" display="Graph 1 - Imports and exports of agricultural commodities for main trading blocks"/>
    <hyperlink ref="A22" location="'Graph 2'!A1" display="Graph 2 - Evolution in degree of self-sufficiency for BRIC and Sub-Saharan Africa"/>
    <hyperlink ref="A25" location="'Table 1 and Graph 3'!A1" display="Table 1 - Demand indicators for China from 1985 onwards"/>
    <hyperlink ref="A26" location="'Table 1 and Graph 3'!A53" display="Graph 3 - Food prices versus inflation in China"/>
    <hyperlink ref="A29" location="'Table 2 and Graph 4'!A1" display="Table 2 - Demand indicators for India from 1985 onwards"/>
    <hyperlink ref="A30" location="'Table 2 and Graph 4'!A61" display="Graph 4 - Total food supply per capita in the World and India"/>
    <hyperlink ref="A33" location="'Table 3 and Graph 5'!A1" display="Table 3 - Demand indicators for Brazil from 1985 onwards"/>
    <hyperlink ref="A34" location="'Table 3 and Graph 5'!A53" display="Graph 5 - Evolution of self-sufficiency in Brazil, by commodity"/>
    <hyperlink ref="A37" location="'Table 4 and Graph 6'!A1" display="Table 4 - Demand indicators for Russia from 1992 onwards"/>
    <hyperlink ref="A38" location="'Table 4 and Graph 6'!A53" display="Graph 6 - Evolution of self-sufficiency in Russia, by commodity"/>
    <hyperlink ref="A41" location="'Table 5 and Graph 7'!A1" display="Table 5 - Demand indicators for Sub-Saharan Africa from 1985 onwards"/>
    <hyperlink ref="A42" location="'Table 5 and Graph 7'!A53" display="Graph 7 - Total food supply per capita in the World and Sub-Saharan Africa"/>
  </hyperlinks>
  <pageMargins left="0.7" right="0.7" top="0.75" bottom="0.75" header="0.3" footer="0.3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N13"/>
  <sheetViews>
    <sheetView workbookViewId="0">
      <selection activeCell="B45" sqref="B45"/>
    </sheetView>
  </sheetViews>
  <sheetFormatPr defaultRowHeight="12.75" customHeight="1" x14ac:dyDescent="0.15"/>
  <cols>
    <col min="1" max="1" width="15" style="7" customWidth="1"/>
    <col min="2" max="3" width="13.75" style="7" customWidth="1"/>
    <col min="4" max="13" width="9" style="7"/>
    <col min="14" max="14" width="9.875" style="7" customWidth="1"/>
    <col min="15" max="16384" width="9" style="7"/>
  </cols>
  <sheetData>
    <row r="1" spans="1:14" ht="18" x14ac:dyDescent="0.15">
      <c r="A1" s="20" t="s">
        <v>140</v>
      </c>
      <c r="B1" s="26"/>
      <c r="C1" s="26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ht="12.75" customHeight="1" x14ac:dyDescent="0.15">
      <c r="A2" s="22"/>
    </row>
    <row r="3" spans="1:14" customFormat="1" x14ac:dyDescent="0.2">
      <c r="A3" s="24" t="s">
        <v>34</v>
      </c>
      <c r="B3" s="22"/>
      <c r="C3" s="22"/>
      <c r="D3" s="22"/>
    </row>
    <row r="4" spans="1:14" s="41" customFormat="1" x14ac:dyDescent="0.2">
      <c r="A4" s="37" t="s">
        <v>131</v>
      </c>
      <c r="B4" s="23"/>
      <c r="C4" s="25"/>
      <c r="F4" s="38"/>
      <c r="G4" s="62" t="s">
        <v>132</v>
      </c>
    </row>
    <row r="5" spans="1:14" ht="12.75" customHeight="1" x14ac:dyDescent="0.15">
      <c r="A5" s="19"/>
    </row>
    <row r="6" spans="1:14" ht="12.75" customHeight="1" x14ac:dyDescent="0.15">
      <c r="A6" s="75" t="s">
        <v>130</v>
      </c>
      <c r="B6" s="76"/>
      <c r="C6" s="76"/>
    </row>
    <row r="7" spans="1:14" ht="12.75" customHeight="1" x14ac:dyDescent="0.15">
      <c r="A7" s="8" t="s">
        <v>128</v>
      </c>
      <c r="B7" s="8" t="s">
        <v>75</v>
      </c>
      <c r="C7" s="8" t="s">
        <v>74</v>
      </c>
    </row>
    <row r="8" spans="1:14" ht="12.75" customHeight="1" x14ac:dyDescent="0.15">
      <c r="A8" s="18" t="s">
        <v>127</v>
      </c>
      <c r="B8" s="61">
        <v>111.623</v>
      </c>
      <c r="C8" s="61">
        <v>110.663</v>
      </c>
    </row>
    <row r="9" spans="1:14" ht="12.75" customHeight="1" x14ac:dyDescent="0.15">
      <c r="A9" s="18" t="s">
        <v>129</v>
      </c>
      <c r="B9" s="61">
        <v>112.461</v>
      </c>
      <c r="C9" s="61">
        <v>81.19</v>
      </c>
    </row>
    <row r="10" spans="1:14" ht="12.75" customHeight="1" x14ac:dyDescent="0.15">
      <c r="A10" s="18" t="s">
        <v>19</v>
      </c>
      <c r="B10" s="61">
        <v>33.787999999999997</v>
      </c>
      <c r="C10" s="61">
        <v>76.316000000000003</v>
      </c>
    </row>
    <row r="11" spans="1:14" ht="12.75" customHeight="1" x14ac:dyDescent="0.15">
      <c r="A11" s="18" t="s">
        <v>20</v>
      </c>
      <c r="B11" s="61">
        <v>27.283000000000001</v>
      </c>
      <c r="C11" s="61">
        <v>13.843</v>
      </c>
    </row>
    <row r="12" spans="1:14" ht="12.75" customHeight="1" x14ac:dyDescent="0.15">
      <c r="A12" s="18" t="s">
        <v>23</v>
      </c>
      <c r="B12" s="61">
        <v>62.887</v>
      </c>
      <c r="C12" s="61">
        <v>8.2260000000000009</v>
      </c>
    </row>
    <row r="13" spans="1:14" ht="12.75" customHeight="1" x14ac:dyDescent="0.15">
      <c r="A13" s="18" t="s">
        <v>21</v>
      </c>
      <c r="B13" s="61">
        <v>8.15</v>
      </c>
      <c r="C13" s="61">
        <v>27.795999999999999</v>
      </c>
    </row>
  </sheetData>
  <mergeCells count="1">
    <mergeCell ref="A6:C6"/>
  </mergeCells>
  <hyperlinks>
    <hyperlink ref="G4" r:id="rId1"/>
  </hyperlink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I29" sqref="I29"/>
    </sheetView>
  </sheetViews>
  <sheetFormatPr defaultRowHeight="12.75" x14ac:dyDescent="0.2"/>
  <cols>
    <col min="1" max="1" width="13.875" customWidth="1"/>
    <col min="2" max="2" width="12.375" customWidth="1"/>
    <col min="3" max="4" width="11.125" customWidth="1"/>
    <col min="5" max="5" width="12" customWidth="1"/>
    <col min="6" max="6" width="10.125" customWidth="1"/>
    <col min="7" max="7" width="16.875" bestFit="1" customWidth="1"/>
    <col min="8" max="8" width="10.75" customWidth="1"/>
    <col min="9" max="9" width="23.375" bestFit="1" customWidth="1"/>
    <col min="10" max="10" width="13.625" bestFit="1" customWidth="1"/>
    <col min="11" max="11" width="29.25" bestFit="1" customWidth="1"/>
    <col min="12" max="12" width="26.875" bestFit="1" customWidth="1"/>
    <col min="13" max="25" width="8.75" customWidth="1"/>
  </cols>
  <sheetData>
    <row r="1" spans="1:9" ht="18" x14ac:dyDescent="0.2">
      <c r="A1" s="20" t="s">
        <v>139</v>
      </c>
      <c r="B1" s="21"/>
      <c r="C1" s="21"/>
      <c r="D1" s="21"/>
      <c r="E1" s="21"/>
      <c r="F1" s="27"/>
      <c r="G1" s="27"/>
      <c r="H1" s="27"/>
      <c r="I1" s="27"/>
    </row>
    <row r="2" spans="1:9" x14ac:dyDescent="0.2">
      <c r="A2" s="1"/>
    </row>
    <row r="3" spans="1:9" x14ac:dyDescent="0.2">
      <c r="A3" s="39" t="s">
        <v>41</v>
      </c>
      <c r="B3" s="40"/>
      <c r="C3" s="40"/>
      <c r="D3" s="41"/>
      <c r="E3" s="40"/>
    </row>
    <row r="4" spans="1:9" x14ac:dyDescent="0.2">
      <c r="A4" s="37" t="s">
        <v>89</v>
      </c>
      <c r="D4" s="25" t="s">
        <v>83</v>
      </c>
    </row>
    <row r="5" spans="1:9" x14ac:dyDescent="0.2">
      <c r="A5" s="38" t="s">
        <v>87</v>
      </c>
      <c r="D5" s="25" t="s">
        <v>88</v>
      </c>
      <c r="E5" s="23"/>
      <c r="G5" s="30"/>
    </row>
    <row r="7" spans="1:9" x14ac:dyDescent="0.2">
      <c r="A7" s="80" t="s">
        <v>18</v>
      </c>
      <c r="B7" s="80" t="s">
        <v>2</v>
      </c>
      <c r="C7" s="82" t="s">
        <v>22</v>
      </c>
      <c r="D7" s="82"/>
      <c r="E7" s="82"/>
    </row>
    <row r="8" spans="1:9" x14ac:dyDescent="0.2">
      <c r="A8" s="81"/>
      <c r="B8" s="81"/>
      <c r="C8" s="58" t="s">
        <v>90</v>
      </c>
      <c r="D8" s="58" t="s">
        <v>1</v>
      </c>
      <c r="E8" s="58" t="s">
        <v>166</v>
      </c>
    </row>
    <row r="9" spans="1:9" x14ac:dyDescent="0.2">
      <c r="A9" s="77" t="s">
        <v>19</v>
      </c>
      <c r="B9" s="4" t="s">
        <v>8</v>
      </c>
      <c r="C9" s="43">
        <f>'Table 1 and Graph 3'!B26</f>
        <v>96.604510208488364</v>
      </c>
      <c r="D9" s="43">
        <f>'Table 1 and Graph 3'!C26</f>
        <v>99.777638590320691</v>
      </c>
      <c r="E9" s="43">
        <f>'Table 1 and Graph 3'!D26</f>
        <v>97.206484881405061</v>
      </c>
    </row>
    <row r="10" spans="1:9" x14ac:dyDescent="0.2">
      <c r="A10" s="78"/>
      <c r="B10" s="5" t="s">
        <v>9</v>
      </c>
      <c r="C10" s="44">
        <f>'Table 1 and Graph 3'!B27</f>
        <v>80.944189677870469</v>
      </c>
      <c r="D10" s="44">
        <f>'Table 1 and Graph 3'!C27</f>
        <v>71.282712218324619</v>
      </c>
      <c r="E10" s="44">
        <f>'Table 1 and Graph 3'!D27</f>
        <v>66.235555109839936</v>
      </c>
    </row>
    <row r="11" spans="1:9" x14ac:dyDescent="0.2">
      <c r="A11" s="78"/>
      <c r="B11" s="5" t="s">
        <v>6</v>
      </c>
      <c r="C11" s="44">
        <f>'Table 1 and Graph 3'!B28</f>
        <v>100.60942076547107</v>
      </c>
      <c r="D11" s="44">
        <f>'Table 1 and Graph 3'!C28</f>
        <v>98.801091908859334</v>
      </c>
      <c r="E11" s="44">
        <f>'Table 1 and Graph 3'!D28</f>
        <v>97.737924365458909</v>
      </c>
    </row>
    <row r="12" spans="1:9" x14ac:dyDescent="0.2">
      <c r="A12" s="79"/>
      <c r="B12" s="6" t="s">
        <v>7</v>
      </c>
      <c r="C12" s="45">
        <f>'Table 1 and Graph 3'!B29</f>
        <v>85.544351041575368</v>
      </c>
      <c r="D12" s="45">
        <f>'Table 1 and Graph 3'!C29</f>
        <v>91.952267219432287</v>
      </c>
      <c r="E12" s="45">
        <f>'Table 1 and Graph 3'!D29</f>
        <v>87.661485824121613</v>
      </c>
    </row>
    <row r="13" spans="1:9" x14ac:dyDescent="0.2">
      <c r="A13" s="77" t="s">
        <v>20</v>
      </c>
      <c r="B13" s="4" t="s">
        <v>8</v>
      </c>
      <c r="C13" s="43">
        <f>'Table 2 and Graph 4'!B26</f>
        <v>100.54726761859784</v>
      </c>
      <c r="D13" s="43">
        <f>'Table 2 and Graph 4'!C26</f>
        <v>102.58493594920688</v>
      </c>
      <c r="E13" s="43">
        <f>'Table 2 and Graph 4'!D26</f>
        <v>105.96526821233547</v>
      </c>
    </row>
    <row r="14" spans="1:9" x14ac:dyDescent="0.2">
      <c r="A14" s="78"/>
      <c r="B14" s="5" t="s">
        <v>9</v>
      </c>
      <c r="C14" s="44">
        <f>'Table 2 and Graph 4'!B27</f>
        <v>86.941840197158015</v>
      </c>
      <c r="D14" s="44">
        <f>'Table 2 and Graph 4'!C27</f>
        <v>61.626857645030817</v>
      </c>
      <c r="E14" s="44">
        <f>'Table 2 and Graph 4'!D27</f>
        <v>52.858595778816209</v>
      </c>
    </row>
    <row r="15" spans="1:9" x14ac:dyDescent="0.2">
      <c r="A15" s="78"/>
      <c r="B15" s="5" t="s">
        <v>6</v>
      </c>
      <c r="C15" s="44">
        <f>'Table 2 and Graph 4'!B28</f>
        <v>102.68089065567096</v>
      </c>
      <c r="D15" s="44">
        <f>'Table 2 and Graph 4'!C28</f>
        <v>107.71945942158905</v>
      </c>
      <c r="E15" s="44">
        <f>'Table 2 and Graph 4'!D28</f>
        <v>120.52405689709595</v>
      </c>
    </row>
    <row r="16" spans="1:9" x14ac:dyDescent="0.2">
      <c r="A16" s="79"/>
      <c r="B16" s="6" t="s">
        <v>7</v>
      </c>
      <c r="C16" s="45">
        <f>'Table 2 and Graph 4'!B29</f>
        <v>99.779015662649584</v>
      </c>
      <c r="D16" s="45">
        <f>'Table 2 and Graph 4'!C29</f>
        <v>100.45816280615448</v>
      </c>
      <c r="E16" s="45">
        <f>'Table 2 and Graph 4'!D29</f>
        <v>100.51409109037597</v>
      </c>
    </row>
    <row r="17" spans="1:5" x14ac:dyDescent="0.2">
      <c r="A17" s="77" t="s">
        <v>23</v>
      </c>
      <c r="B17" s="4" t="s">
        <v>8</v>
      </c>
      <c r="C17" s="43">
        <f>'Table 3 and Graph 5'!B26</f>
        <v>86.375425353571316</v>
      </c>
      <c r="D17" s="43">
        <f>'Table 3 and Graph 5'!C26</f>
        <v>90.664885675255633</v>
      </c>
      <c r="E17" s="43">
        <f>'Table 3 and Graph 5'!D26</f>
        <v>109.9764166935815</v>
      </c>
    </row>
    <row r="18" spans="1:5" x14ac:dyDescent="0.2">
      <c r="A18" s="78"/>
      <c r="B18" s="5" t="s">
        <v>9</v>
      </c>
      <c r="C18" s="44">
        <f>'Table 3 and Graph 5'!B27</f>
        <v>137.8465961379232</v>
      </c>
      <c r="D18" s="44">
        <f>'Table 3 and Graph 5'!C27</f>
        <v>146.22356428053615</v>
      </c>
      <c r="E18" s="44">
        <f>'Table 3 and Graph 5'!D27</f>
        <v>119.75729709818263</v>
      </c>
    </row>
    <row r="19" spans="1:5" x14ac:dyDescent="0.2">
      <c r="A19" s="78"/>
      <c r="B19" s="5" t="s">
        <v>6</v>
      </c>
      <c r="C19" s="44">
        <f>'Table 3 and Graph 5'!B28</f>
        <v>107.4781317244331</v>
      </c>
      <c r="D19" s="44">
        <f>'Table 3 and Graph 5'!C28</f>
        <v>125.91378624274165</v>
      </c>
      <c r="E19" s="44">
        <f>'Table 3 and Graph 5'!D28</f>
        <v>134.38056994987591</v>
      </c>
    </row>
    <row r="20" spans="1:5" x14ac:dyDescent="0.2">
      <c r="A20" s="79"/>
      <c r="B20" s="6" t="s">
        <v>7</v>
      </c>
      <c r="C20" s="45">
        <f>'Table 3 and Graph 5'!B29</f>
        <v>92.806110914198769</v>
      </c>
      <c r="D20" s="45">
        <f>'Table 3 and Graph 5'!C29</f>
        <v>97.023484538636922</v>
      </c>
      <c r="E20" s="45">
        <f>'Table 3 and Graph 5'!D29</f>
        <v>97.665581897823813</v>
      </c>
    </row>
    <row r="21" spans="1:5" x14ac:dyDescent="0.2">
      <c r="A21" s="77" t="s">
        <v>21</v>
      </c>
      <c r="B21" s="4" t="s">
        <v>8</v>
      </c>
      <c r="C21" s="43">
        <f>'Table 4 and Graph 6'!B27</f>
        <v>91.352283036872961</v>
      </c>
      <c r="D21" s="43">
        <f>'Table 4 and Graph 6'!C27</f>
        <v>108.29218240570493</v>
      </c>
      <c r="E21" s="43">
        <f>'Table 4 and Graph 6'!D27</f>
        <v>121.85520702657134</v>
      </c>
    </row>
    <row r="22" spans="1:5" x14ac:dyDescent="0.2">
      <c r="A22" s="78"/>
      <c r="B22" s="5" t="s">
        <v>9</v>
      </c>
      <c r="C22" s="44">
        <f>'Table 4 and Graph 6'!B28</f>
        <v>66.362795312630908</v>
      </c>
      <c r="D22" s="44">
        <f>'Table 4 and Graph 6'!C28</f>
        <v>69.221178172088102</v>
      </c>
      <c r="E22" s="44">
        <f>'Table 4 and Graph 6'!D28</f>
        <v>94.612561187065538</v>
      </c>
    </row>
    <row r="23" spans="1:5" x14ac:dyDescent="0.2">
      <c r="A23" s="78"/>
      <c r="B23" s="5" t="s">
        <v>6</v>
      </c>
      <c r="C23" s="44">
        <f>'Table 4 and Graph 6'!B29</f>
        <v>77.967592837993323</v>
      </c>
      <c r="D23" s="44">
        <f>'Table 4 and Graph 6'!C29</f>
        <v>68.22654520319665</v>
      </c>
      <c r="E23" s="44">
        <f>'Table 4 and Graph 6'!D29</f>
        <v>78.211850661504712</v>
      </c>
    </row>
    <row r="24" spans="1:5" x14ac:dyDescent="0.2">
      <c r="A24" s="79"/>
      <c r="B24" s="6" t="s">
        <v>7</v>
      </c>
      <c r="C24" s="45">
        <f>'Table 4 and Graph 6'!B30</f>
        <v>99.567018648433645</v>
      </c>
      <c r="D24" s="45">
        <f>'Table 4 and Graph 6'!C30</f>
        <v>97.472951642969292</v>
      </c>
      <c r="E24" s="45">
        <f>'Table 4 and Graph 6'!D30</f>
        <v>94.291043789823107</v>
      </c>
    </row>
    <row r="25" spans="1:5" x14ac:dyDescent="0.2">
      <c r="A25" s="78" t="s">
        <v>118</v>
      </c>
      <c r="B25" s="5" t="s">
        <v>8</v>
      </c>
      <c r="C25" s="43">
        <f>'Table 5 and Graph 7'!B26</f>
        <v>86.268238875645181</v>
      </c>
      <c r="D25" s="43">
        <f>'Table 5 and Graph 7'!C26</f>
        <v>81.081052107556289</v>
      </c>
      <c r="E25" s="43">
        <f>'Table 5 and Graph 7'!D26</f>
        <v>79.663953762158172</v>
      </c>
    </row>
    <row r="26" spans="1:5" x14ac:dyDescent="0.2">
      <c r="A26" s="78"/>
      <c r="B26" s="5" t="s">
        <v>9</v>
      </c>
      <c r="C26" s="44">
        <f>'Table 5 and Graph 7'!B27</f>
        <v>89.80167149736468</v>
      </c>
      <c r="D26" s="44">
        <f>'Table 5 and Graph 7'!C27</f>
        <v>73.296457323685772</v>
      </c>
      <c r="E26" s="44">
        <f>'Table 5 and Graph 7'!D27</f>
        <v>60.250493432361807</v>
      </c>
    </row>
    <row r="27" spans="1:5" x14ac:dyDescent="0.2">
      <c r="A27" s="78"/>
      <c r="B27" s="5" t="s">
        <v>6</v>
      </c>
      <c r="C27" s="44">
        <f>'Table 5 and Graph 7'!B28</f>
        <v>97.352351945888415</v>
      </c>
      <c r="D27" s="44">
        <f>'Table 5 and Graph 7'!C28</f>
        <v>93.789564875623128</v>
      </c>
      <c r="E27" s="44">
        <f>'Table 5 and Graph 7'!D28</f>
        <v>89.01545482599002</v>
      </c>
    </row>
    <row r="28" spans="1:5" x14ac:dyDescent="0.2">
      <c r="A28" s="79"/>
      <c r="B28" s="6" t="s">
        <v>7</v>
      </c>
      <c r="C28" s="45">
        <f>'Table 5 and Graph 7'!B29</f>
        <v>82.132131579607702</v>
      </c>
      <c r="D28" s="45">
        <f>'Table 5 and Graph 7'!C29</f>
        <v>85.853148239423803</v>
      </c>
      <c r="E28" s="45">
        <f>'Table 5 and Graph 7'!D29</f>
        <v>86.800098570187458</v>
      </c>
    </row>
    <row r="29" spans="1:5" x14ac:dyDescent="0.2">
      <c r="A29" s="14" t="s">
        <v>98</v>
      </c>
    </row>
    <row r="30" spans="1:5" x14ac:dyDescent="0.2">
      <c r="A30" s="14" t="s">
        <v>167</v>
      </c>
    </row>
    <row r="31" spans="1:5" x14ac:dyDescent="0.2">
      <c r="A31" s="14" t="s">
        <v>99</v>
      </c>
    </row>
  </sheetData>
  <mergeCells count="8">
    <mergeCell ref="A21:A24"/>
    <mergeCell ref="A25:A28"/>
    <mergeCell ref="A7:A8"/>
    <mergeCell ref="B7:B8"/>
    <mergeCell ref="C7:E7"/>
    <mergeCell ref="A9:A12"/>
    <mergeCell ref="A13:A16"/>
    <mergeCell ref="A17:A20"/>
  </mergeCells>
  <hyperlinks>
    <hyperlink ref="D5" r:id="rId1"/>
    <hyperlink ref="D4" r:id="rId2"/>
  </hyperlinks>
  <pageMargins left="0.7" right="0.7" top="0.75" bottom="0.75" header="0.3" footer="0.3"/>
  <pageSetup paperSize="9" orientation="portrait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BN62"/>
  <sheetViews>
    <sheetView workbookViewId="0">
      <selection activeCell="D43" sqref="D43"/>
    </sheetView>
  </sheetViews>
  <sheetFormatPr defaultRowHeight="12.75" x14ac:dyDescent="0.2"/>
  <cols>
    <col min="1" max="1" width="36.625" customWidth="1"/>
    <col min="2" max="7" width="10.625" customWidth="1"/>
    <col min="9" max="10" width="26.25" bestFit="1" customWidth="1"/>
    <col min="11" max="11" width="13.625" bestFit="1" customWidth="1"/>
    <col min="12" max="12" width="54.625" bestFit="1" customWidth="1"/>
    <col min="13" max="13" width="41" bestFit="1" customWidth="1"/>
    <col min="14" max="37" width="9" customWidth="1"/>
    <col min="49" max="64" width="9.375" bestFit="1" customWidth="1"/>
    <col min="65" max="66" width="9.375" customWidth="1"/>
  </cols>
  <sheetData>
    <row r="1" spans="1:66" ht="18" x14ac:dyDescent="0.2">
      <c r="A1" s="20" t="s">
        <v>109</v>
      </c>
      <c r="B1" s="21"/>
      <c r="C1" s="21"/>
      <c r="D1" s="21"/>
      <c r="E1" s="21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</row>
    <row r="2" spans="1:66" x14ac:dyDescent="0.2">
      <c r="A2" s="1"/>
    </row>
    <row r="3" spans="1:66" x14ac:dyDescent="0.2">
      <c r="A3" s="24" t="s">
        <v>41</v>
      </c>
      <c r="B3" s="22"/>
      <c r="C3" s="22"/>
      <c r="D3" s="22"/>
      <c r="E3" s="22"/>
    </row>
    <row r="4" spans="1:66" x14ac:dyDescent="0.2">
      <c r="A4" s="37" t="s">
        <v>82</v>
      </c>
      <c r="C4" s="25" t="s">
        <v>81</v>
      </c>
    </row>
    <row r="5" spans="1:66" x14ac:dyDescent="0.2">
      <c r="A5" s="37" t="s">
        <v>86</v>
      </c>
      <c r="C5" s="25" t="s">
        <v>85</v>
      </c>
    </row>
    <row r="6" spans="1:66" x14ac:dyDescent="0.2">
      <c r="A6" s="37" t="s">
        <v>84</v>
      </c>
      <c r="C6" s="25" t="s">
        <v>83</v>
      </c>
    </row>
    <row r="7" spans="1:66" x14ac:dyDescent="0.2">
      <c r="A7" s="37" t="s">
        <v>89</v>
      </c>
      <c r="C7" s="25" t="s">
        <v>83</v>
      </c>
    </row>
    <row r="8" spans="1:66" x14ac:dyDescent="0.2">
      <c r="A8" s="1"/>
    </row>
    <row r="9" spans="1:66" x14ac:dyDescent="0.2">
      <c r="A9" s="83" t="s">
        <v>14</v>
      </c>
      <c r="B9" s="76" t="s">
        <v>16</v>
      </c>
      <c r="C9" s="76"/>
      <c r="D9" s="85"/>
      <c r="E9" s="86" t="s">
        <v>24</v>
      </c>
      <c r="F9" s="76"/>
      <c r="G9" s="87"/>
    </row>
    <row r="10" spans="1:66" x14ac:dyDescent="0.2">
      <c r="A10" s="84"/>
      <c r="B10" s="9" t="s">
        <v>0</v>
      </c>
      <c r="C10" s="10" t="s">
        <v>1</v>
      </c>
      <c r="D10" s="10" t="s">
        <v>157</v>
      </c>
      <c r="E10" s="9" t="s">
        <v>0</v>
      </c>
      <c r="F10" s="10" t="s">
        <v>1</v>
      </c>
      <c r="G10" s="10" t="s">
        <v>157</v>
      </c>
      <c r="I10" s="34" t="s">
        <v>14</v>
      </c>
      <c r="J10" s="34" t="s">
        <v>37</v>
      </c>
      <c r="K10" s="34" t="s">
        <v>36</v>
      </c>
      <c r="L10" s="34" t="s">
        <v>161</v>
      </c>
      <c r="M10" s="34" t="s">
        <v>162</v>
      </c>
      <c r="N10" s="34">
        <v>1961</v>
      </c>
      <c r="O10" s="34">
        <v>1962</v>
      </c>
      <c r="P10" s="34">
        <v>1963</v>
      </c>
      <c r="Q10" s="34">
        <v>1964</v>
      </c>
      <c r="R10" s="34">
        <v>1965</v>
      </c>
      <c r="S10" s="34">
        <v>1966</v>
      </c>
      <c r="T10" s="34">
        <v>1967</v>
      </c>
      <c r="U10" s="34">
        <v>1968</v>
      </c>
      <c r="V10" s="34">
        <v>1969</v>
      </c>
      <c r="W10" s="34">
        <v>1970</v>
      </c>
      <c r="X10" s="34">
        <v>1971</v>
      </c>
      <c r="Y10" s="34">
        <v>1972</v>
      </c>
      <c r="Z10" s="34">
        <v>1973</v>
      </c>
      <c r="AA10" s="34">
        <v>1974</v>
      </c>
      <c r="AB10" s="34">
        <v>1975</v>
      </c>
      <c r="AC10" s="34">
        <v>1976</v>
      </c>
      <c r="AD10" s="34">
        <v>1977</v>
      </c>
      <c r="AE10" s="34">
        <v>1978</v>
      </c>
      <c r="AF10" s="34">
        <v>1979</v>
      </c>
      <c r="AG10" s="34">
        <v>1980</v>
      </c>
      <c r="AH10" s="34">
        <v>1981</v>
      </c>
      <c r="AI10" s="34">
        <v>1982</v>
      </c>
      <c r="AJ10" s="34">
        <v>1983</v>
      </c>
      <c r="AK10" s="34">
        <v>1984</v>
      </c>
      <c r="AL10" s="34">
        <v>1985</v>
      </c>
      <c r="AM10" s="34">
        <v>1986</v>
      </c>
      <c r="AN10" s="34">
        <v>1987</v>
      </c>
      <c r="AO10" s="34">
        <v>1988</v>
      </c>
      <c r="AP10" s="34">
        <v>1989</v>
      </c>
      <c r="AQ10" s="34">
        <v>1990</v>
      </c>
      <c r="AR10" s="34">
        <v>1991</v>
      </c>
      <c r="AS10" s="34">
        <v>1992</v>
      </c>
      <c r="AT10" s="34">
        <v>1993</v>
      </c>
      <c r="AU10" s="34">
        <v>1994</v>
      </c>
      <c r="AV10" s="34">
        <v>1995</v>
      </c>
      <c r="AW10" s="34">
        <v>1996</v>
      </c>
      <c r="AX10" s="34">
        <v>1997</v>
      </c>
      <c r="AY10" s="34">
        <v>1998</v>
      </c>
      <c r="AZ10" s="34">
        <v>1999</v>
      </c>
      <c r="BA10" s="34">
        <v>2000</v>
      </c>
      <c r="BB10" s="34">
        <v>2001</v>
      </c>
      <c r="BC10" s="34">
        <v>2002</v>
      </c>
      <c r="BD10" s="34">
        <v>2003</v>
      </c>
      <c r="BE10" s="34">
        <v>2004</v>
      </c>
      <c r="BF10" s="34">
        <v>2005</v>
      </c>
      <c r="BG10" s="34">
        <v>2006</v>
      </c>
      <c r="BH10" s="34">
        <v>2007</v>
      </c>
      <c r="BI10" s="34">
        <v>2008</v>
      </c>
      <c r="BJ10" s="34">
        <v>2009</v>
      </c>
      <c r="BK10" s="34">
        <v>2010</v>
      </c>
      <c r="BL10" s="34">
        <v>2011</v>
      </c>
      <c r="BM10" s="34">
        <v>2012</v>
      </c>
      <c r="BN10" s="34">
        <v>2013</v>
      </c>
    </row>
    <row r="11" spans="1:66" x14ac:dyDescent="0.2">
      <c r="A11" s="11" t="s">
        <v>25</v>
      </c>
      <c r="B11" s="16">
        <f>AVERAGE(AL11:AX11)</f>
        <v>1145.8334615384615</v>
      </c>
      <c r="C11" s="16">
        <f>AVERAGE(AX11:BJ11)</f>
        <v>1285.5888461538461</v>
      </c>
      <c r="D11" s="16">
        <f>AVERAGE(BJ11:BN11)</f>
        <v>1344.2339999999999</v>
      </c>
      <c r="E11" s="17">
        <f>(100*(EXP(LN(AX11/AL11)/($AX$10-$AL$10)))-100)/100</f>
        <v>1.3194201407854536E-2</v>
      </c>
      <c r="F11" s="17">
        <f>(100*(EXP(LN(BJ11/AX11)/($BJ$10-$AX$10)))-100)/100</f>
        <v>6.6093056177682283E-3</v>
      </c>
      <c r="G11" s="17">
        <f t="shared" ref="G11:G29" si="0">(100*(EXP(LN(BN11/BJ11)/($BN$10-$BJ$10)))-100)/100</f>
        <v>4.8694446342996403E-3</v>
      </c>
      <c r="I11" s="18" t="s">
        <v>3</v>
      </c>
      <c r="J11" s="18" t="s">
        <v>13</v>
      </c>
      <c r="K11" s="18" t="s">
        <v>45</v>
      </c>
      <c r="L11" s="18" t="s">
        <v>141</v>
      </c>
      <c r="M11" s="18" t="s">
        <v>142</v>
      </c>
      <c r="N11" s="32">
        <v>660.33</v>
      </c>
      <c r="O11" s="32">
        <v>665.77</v>
      </c>
      <c r="P11" s="32">
        <v>682.33500000000004</v>
      </c>
      <c r="Q11" s="32">
        <v>698.35500000000002</v>
      </c>
      <c r="R11" s="32">
        <v>715.18499999999995</v>
      </c>
      <c r="S11" s="32">
        <v>735.4</v>
      </c>
      <c r="T11" s="32">
        <v>754.55</v>
      </c>
      <c r="U11" s="32">
        <v>774.51</v>
      </c>
      <c r="V11" s="32">
        <v>796.02499999999998</v>
      </c>
      <c r="W11" s="32">
        <v>818.31500000000005</v>
      </c>
      <c r="X11" s="32">
        <v>841.10500000000002</v>
      </c>
      <c r="Y11" s="32">
        <v>862.03</v>
      </c>
      <c r="Z11" s="32">
        <v>881.94</v>
      </c>
      <c r="AA11" s="32">
        <v>900.35</v>
      </c>
      <c r="AB11" s="32">
        <v>916.39499999999998</v>
      </c>
      <c r="AC11" s="32">
        <v>930.68499999999995</v>
      </c>
      <c r="AD11" s="32">
        <v>943.45500000000004</v>
      </c>
      <c r="AE11" s="32">
        <v>956.16499999999996</v>
      </c>
      <c r="AF11" s="32">
        <v>969.005</v>
      </c>
      <c r="AG11" s="32">
        <v>981.23500000000001</v>
      </c>
      <c r="AH11" s="32">
        <v>993.88499999999999</v>
      </c>
      <c r="AI11" s="32">
        <v>1008.63</v>
      </c>
      <c r="AJ11" s="32">
        <v>1023.31</v>
      </c>
      <c r="AK11" s="32">
        <v>1036.825</v>
      </c>
      <c r="AL11" s="32">
        <v>1051.04</v>
      </c>
      <c r="AM11" s="32">
        <v>1066.79</v>
      </c>
      <c r="AN11" s="32">
        <v>1084.0350000000001</v>
      </c>
      <c r="AO11" s="32">
        <v>1101.6300000000001</v>
      </c>
      <c r="AP11" s="32">
        <v>1118.6500000000001</v>
      </c>
      <c r="AQ11" s="32">
        <v>1135.1849999999999</v>
      </c>
      <c r="AR11" s="32">
        <v>1150.78</v>
      </c>
      <c r="AS11" s="32">
        <v>1164.97</v>
      </c>
      <c r="AT11" s="32">
        <v>1178.44</v>
      </c>
      <c r="AU11" s="32">
        <v>1191.835</v>
      </c>
      <c r="AV11" s="32">
        <v>1204.855</v>
      </c>
      <c r="AW11" s="32">
        <v>1217.55</v>
      </c>
      <c r="AX11" s="32">
        <v>1230.075</v>
      </c>
      <c r="AY11" s="32">
        <v>1241.9349999999999</v>
      </c>
      <c r="AZ11" s="32">
        <v>1252.7349999999999</v>
      </c>
      <c r="BA11" s="32">
        <v>1262.645</v>
      </c>
      <c r="BB11" s="32">
        <v>1271.8499999999999</v>
      </c>
      <c r="BC11" s="32">
        <v>1280.4000000000001</v>
      </c>
      <c r="BD11" s="32">
        <v>1288.4000000000001</v>
      </c>
      <c r="BE11" s="32">
        <v>1296.075</v>
      </c>
      <c r="BF11" s="32">
        <v>1303.72</v>
      </c>
      <c r="BG11" s="32">
        <v>1311.02</v>
      </c>
      <c r="BH11" s="32">
        <v>1317.885</v>
      </c>
      <c r="BI11" s="32">
        <v>1324.655</v>
      </c>
      <c r="BJ11" s="32">
        <v>1331.26</v>
      </c>
      <c r="BK11" s="32">
        <v>1337.7049999999999</v>
      </c>
      <c r="BL11" s="32">
        <v>1344.13</v>
      </c>
      <c r="BM11" s="32">
        <v>1350.6949999999999</v>
      </c>
      <c r="BN11" s="32">
        <v>1357.38</v>
      </c>
    </row>
    <row r="12" spans="1:66" x14ac:dyDescent="0.2">
      <c r="A12" s="12" t="s">
        <v>56</v>
      </c>
      <c r="B12" s="16">
        <f>AVERAGE(AL12:AX12)/1000</f>
        <v>662.91246267098813</v>
      </c>
      <c r="C12" s="16">
        <f>AVERAGE(AX12:BJ12)/1000</f>
        <v>2038.795251052099</v>
      </c>
      <c r="D12" s="16">
        <f>AVERAGE(BJ12:BN12)/1000</f>
        <v>4178.6425799568506</v>
      </c>
      <c r="E12" s="17">
        <f t="shared" ref="E12:E29" si="1">(100*(EXP(LN(AX12/AL12)/($AX$10-$AL$10)))-100)/100</f>
        <v>9.9780321954460474E-2</v>
      </c>
      <c r="F12" s="17">
        <f t="shared" ref="F12:F29" si="2">(100*(EXP(LN(BJ12/AX12)/($BJ$10-$AX$10)))-100)/100</f>
        <v>9.848343456454757E-2</v>
      </c>
      <c r="G12" s="17">
        <f t="shared" si="0"/>
        <v>8.7612922752583422E-2</v>
      </c>
      <c r="I12" s="18" t="s">
        <v>51</v>
      </c>
      <c r="J12" s="18" t="s">
        <v>57</v>
      </c>
      <c r="K12" s="18" t="s">
        <v>53</v>
      </c>
      <c r="L12" s="18" t="s">
        <v>66</v>
      </c>
      <c r="M12" s="18" t="s">
        <v>52</v>
      </c>
      <c r="N12" s="32">
        <v>58819.268060006521</v>
      </c>
      <c r="O12" s="32">
        <v>55525.389048760415</v>
      </c>
      <c r="P12" s="32">
        <v>61188.978720793719</v>
      </c>
      <c r="Q12" s="32">
        <v>72386.561826013407</v>
      </c>
      <c r="R12" s="32">
        <v>84692.277338292392</v>
      </c>
      <c r="S12" s="32">
        <v>93754.351023701529</v>
      </c>
      <c r="T12" s="32">
        <v>88410.353014836379</v>
      </c>
      <c r="U12" s="32">
        <v>84785.528536629179</v>
      </c>
      <c r="V12" s="32">
        <v>99114.282863018627</v>
      </c>
      <c r="W12" s="32">
        <v>118342.45373093175</v>
      </c>
      <c r="X12" s="32">
        <v>126626.42549352521</v>
      </c>
      <c r="Y12" s="32">
        <v>131438.22966907755</v>
      </c>
      <c r="Z12" s="32">
        <v>141821.849810321</v>
      </c>
      <c r="AA12" s="32">
        <v>145083.75235792936</v>
      </c>
      <c r="AB12" s="32">
        <v>157706.03880785618</v>
      </c>
      <c r="AC12" s="32">
        <v>155182.74219081528</v>
      </c>
      <c r="AD12" s="32">
        <v>166976.63059040459</v>
      </c>
      <c r="AE12" s="32">
        <v>186462.66779378991</v>
      </c>
      <c r="AF12" s="32">
        <v>200583.2130210904</v>
      </c>
      <c r="AG12" s="32">
        <v>216311.82933416354</v>
      </c>
      <c r="AH12" s="32">
        <v>227653.29541410613</v>
      </c>
      <c r="AI12" s="32">
        <v>248271.56001695772</v>
      </c>
      <c r="AJ12" s="32">
        <v>275216.42103222094</v>
      </c>
      <c r="AK12" s="32">
        <v>316983.32343215856</v>
      </c>
      <c r="AL12" s="32">
        <v>359668.90828530042</v>
      </c>
      <c r="AM12" s="32">
        <v>391486.57477574807</v>
      </c>
      <c r="AN12" s="32">
        <v>436833.49747933057</v>
      </c>
      <c r="AO12" s="32">
        <v>486110.86578475329</v>
      </c>
      <c r="AP12" s="32">
        <v>505862.5380501867</v>
      </c>
      <c r="AQ12" s="32">
        <v>525282.72683356516</v>
      </c>
      <c r="AR12" s="32">
        <v>573498.09583376546</v>
      </c>
      <c r="AS12" s="32">
        <v>655168.27586320683</v>
      </c>
      <c r="AT12" s="32">
        <v>746658.0357203593</v>
      </c>
      <c r="AU12" s="32">
        <v>844325.99751512532</v>
      </c>
      <c r="AV12" s="32">
        <v>936568.44641564752</v>
      </c>
      <c r="AW12" s="32">
        <v>1030305.1185233055</v>
      </c>
      <c r="AX12" s="32">
        <v>1126092.9336425513</v>
      </c>
      <c r="AY12" s="32">
        <v>1214303.6995536759</v>
      </c>
      <c r="AZ12" s="32">
        <v>1306831.6463565265</v>
      </c>
      <c r="BA12" s="32">
        <v>1417014.275043533</v>
      </c>
      <c r="BB12" s="32">
        <v>1534630.9603239307</v>
      </c>
      <c r="BC12" s="32">
        <v>1674007.1876860799</v>
      </c>
      <c r="BD12" s="32">
        <v>1841832.7493936571</v>
      </c>
      <c r="BE12" s="32">
        <v>2027582.3170571167</v>
      </c>
      <c r="BF12" s="32">
        <v>2256902.5908253295</v>
      </c>
      <c r="BG12" s="32">
        <v>2542999.6196068744</v>
      </c>
      <c r="BH12" s="32">
        <v>2903149.2705865344</v>
      </c>
      <c r="BI12" s="32">
        <v>3182858.0701631401</v>
      </c>
      <c r="BJ12" s="32">
        <v>3476132.9434383414</v>
      </c>
      <c r="BK12" s="32">
        <v>3839284.1710570734</v>
      </c>
      <c r="BL12" s="32">
        <v>4196333.1922342693</v>
      </c>
      <c r="BM12" s="32">
        <v>4517459.8180350969</v>
      </c>
      <c r="BN12" s="32">
        <v>4864002.7750194743</v>
      </c>
    </row>
    <row r="13" spans="1:66" x14ac:dyDescent="0.2">
      <c r="A13" s="12" t="s">
        <v>26</v>
      </c>
      <c r="B13" s="16">
        <f t="shared" ref="B13:B29" si="3">AVERAGE(AL13:AX13)</f>
        <v>472.6429711339045</v>
      </c>
      <c r="C13" s="16">
        <f t="shared" ref="C13:C29" si="4">AVERAGE(AX13:BJ13)</f>
        <v>1228.9425360819141</v>
      </c>
      <c r="D13" s="16">
        <f t="shared" ref="D13:D29" si="5">AVERAGE(BJ13:BN13)</f>
        <v>2276.9980124623007</v>
      </c>
      <c r="E13" s="17">
        <f t="shared" si="1"/>
        <v>9.0237446054029391E-2</v>
      </c>
      <c r="F13" s="17">
        <f t="shared" si="2"/>
        <v>8.3521302044075874E-2</v>
      </c>
      <c r="G13" s="17">
        <f t="shared" si="0"/>
        <v>7.2498965748215335E-2</v>
      </c>
      <c r="I13" s="18" t="s">
        <v>55</v>
      </c>
      <c r="J13" s="18" t="s">
        <v>58</v>
      </c>
      <c r="K13" s="18" t="s">
        <v>59</v>
      </c>
      <c r="L13" s="18" t="s">
        <v>67</v>
      </c>
      <c r="M13" s="18" t="s">
        <v>54</v>
      </c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>
        <v>159.96362871171186</v>
      </c>
      <c r="AJ13" s="32">
        <v>196.84596601315366</v>
      </c>
      <c r="AK13" s="32">
        <v>235.75235625775025</v>
      </c>
      <c r="AL13" s="32">
        <v>272.66266910563064</v>
      </c>
      <c r="AM13" s="32">
        <v>303.19973683981431</v>
      </c>
      <c r="AN13" s="32">
        <v>323.56067676193641</v>
      </c>
      <c r="AO13" s="32">
        <v>362.38451020822839</v>
      </c>
      <c r="AP13" s="32">
        <v>369.17255145566656</v>
      </c>
      <c r="AQ13" s="32">
        <v>379.12156908488083</v>
      </c>
      <c r="AR13" s="32">
        <v>410.24654933043968</v>
      </c>
      <c r="AS13" s="32">
        <v>467.46527038085441</v>
      </c>
      <c r="AT13" s="32">
        <v>527.02459011828807</v>
      </c>
      <c r="AU13" s="32">
        <v>598.96614443331987</v>
      </c>
      <c r="AV13" s="32">
        <v>652.69471836633602</v>
      </c>
      <c r="AW13" s="32">
        <v>708.94378376389659</v>
      </c>
      <c r="AX13" s="32">
        <v>768.91585489146746</v>
      </c>
      <c r="AY13" s="32">
        <v>812.49108433581796</v>
      </c>
      <c r="AZ13" s="32">
        <v>855.3268629514298</v>
      </c>
      <c r="BA13" s="32">
        <v>904.53723389537959</v>
      </c>
      <c r="BB13" s="32">
        <v>972.10317544120335</v>
      </c>
      <c r="BC13" s="32">
        <v>1068.3219773232752</v>
      </c>
      <c r="BD13" s="32">
        <v>1166.2444522377903</v>
      </c>
      <c r="BE13" s="32">
        <v>1231.6117398223319</v>
      </c>
      <c r="BF13" s="32">
        <v>1352.9669379314578</v>
      </c>
      <c r="BG13" s="32">
        <v>1495.5706842848413</v>
      </c>
      <c r="BH13" s="32">
        <v>1663.8813559117079</v>
      </c>
      <c r="BI13" s="32">
        <v>1670.8899572239829</v>
      </c>
      <c r="BJ13" s="32">
        <v>2013.391652814199</v>
      </c>
      <c r="BK13" s="32">
        <v>2059.6701312872674</v>
      </c>
      <c r="BL13" s="32">
        <v>2189.4859560242162</v>
      </c>
      <c r="BM13" s="32">
        <v>2458.5553619935004</v>
      </c>
      <c r="BN13" s="32">
        <v>2663.8869601923216</v>
      </c>
    </row>
    <row r="14" spans="1:66" x14ac:dyDescent="0.2">
      <c r="A14" s="12" t="s">
        <v>158</v>
      </c>
      <c r="B14" s="16">
        <f t="shared" si="3"/>
        <v>51.04</v>
      </c>
      <c r="C14" s="16">
        <f t="shared" si="4"/>
        <v>46.957500000000003</v>
      </c>
      <c r="D14" s="16">
        <f t="shared" si="5"/>
        <v>48.24</v>
      </c>
      <c r="E14" s="17" t="s">
        <v>17</v>
      </c>
      <c r="F14" s="17" t="s">
        <v>17</v>
      </c>
      <c r="G14" s="17" t="s">
        <v>17</v>
      </c>
      <c r="I14" s="18" t="s">
        <v>72</v>
      </c>
      <c r="J14" s="18" t="s">
        <v>17</v>
      </c>
      <c r="K14" s="18" t="s">
        <v>50</v>
      </c>
      <c r="L14" s="5" t="s">
        <v>68</v>
      </c>
      <c r="M14" s="5" t="s">
        <v>65</v>
      </c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>
        <v>54.53</v>
      </c>
      <c r="AL14" s="32"/>
      <c r="AM14" s="32"/>
      <c r="AN14" s="32">
        <v>54.069999999999993</v>
      </c>
      <c r="AO14" s="32"/>
      <c r="AP14" s="32"/>
      <c r="AQ14" s="32">
        <v>51.230000000000004</v>
      </c>
      <c r="AR14" s="32"/>
      <c r="AS14" s="32"/>
      <c r="AT14" s="32">
        <v>49.42</v>
      </c>
      <c r="AU14" s="32"/>
      <c r="AV14" s="32"/>
      <c r="AW14" s="32">
        <v>49.44</v>
      </c>
      <c r="AX14" s="32"/>
      <c r="AY14" s="32"/>
      <c r="AZ14" s="32">
        <v>47.51</v>
      </c>
      <c r="BA14" s="32"/>
      <c r="BB14" s="32"/>
      <c r="BC14" s="32">
        <v>45.89</v>
      </c>
      <c r="BD14" s="32"/>
      <c r="BE14" s="32"/>
      <c r="BF14" s="32">
        <v>47.08</v>
      </c>
      <c r="BG14" s="32"/>
      <c r="BH14" s="32"/>
      <c r="BI14" s="32">
        <v>47.349999999999994</v>
      </c>
      <c r="BJ14" s="32"/>
      <c r="BK14" s="32">
        <v>48.24</v>
      </c>
      <c r="BL14" s="32"/>
      <c r="BM14" s="32"/>
      <c r="BN14" s="32"/>
    </row>
    <row r="15" spans="1:66" x14ac:dyDescent="0.2">
      <c r="A15" s="12" t="s">
        <v>80</v>
      </c>
      <c r="B15" s="16"/>
      <c r="C15" s="16"/>
      <c r="D15" s="16"/>
      <c r="E15" s="17"/>
      <c r="F15" s="17"/>
      <c r="G15" s="17"/>
      <c r="I15" s="18"/>
      <c r="J15" s="18"/>
      <c r="K15" s="18"/>
      <c r="L15" s="18"/>
      <c r="M15" s="18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</row>
    <row r="16" spans="1:66" x14ac:dyDescent="0.2">
      <c r="A16" s="13" t="s">
        <v>8</v>
      </c>
      <c r="B16" s="16">
        <f>AVERAGE(AL16:AX16)/1000</f>
        <v>332.51432030769229</v>
      </c>
      <c r="C16" s="16">
        <f>AVERAGE(AX16:BJ16)/1000</f>
        <v>383.30114761538465</v>
      </c>
      <c r="D16" s="16">
        <f>AVERAGE(BJ16:BN16)/1000</f>
        <v>453.48960579999999</v>
      </c>
      <c r="E16" s="17">
        <f t="shared" si="1"/>
        <v>2.1633107729154232E-2</v>
      </c>
      <c r="F16" s="17">
        <f t="shared" si="2"/>
        <v>7.6196159057140278E-3</v>
      </c>
      <c r="G16" s="17">
        <f t="shared" si="0"/>
        <v>4.6645698394566608E-2</v>
      </c>
      <c r="I16" s="18" t="s">
        <v>4</v>
      </c>
      <c r="J16" s="18" t="s">
        <v>61</v>
      </c>
      <c r="K16" s="18" t="s">
        <v>62</v>
      </c>
      <c r="L16" s="18" t="s">
        <v>38</v>
      </c>
      <c r="M16" s="18" t="s">
        <v>39</v>
      </c>
      <c r="N16" s="32">
        <v>96824.383000000002</v>
      </c>
      <c r="O16" s="32">
        <v>103502.428</v>
      </c>
      <c r="P16" s="32">
        <v>118046.45600000001</v>
      </c>
      <c r="Q16" s="32">
        <v>127743.361</v>
      </c>
      <c r="R16" s="32">
        <v>145612.234</v>
      </c>
      <c r="S16" s="32">
        <v>149352.462</v>
      </c>
      <c r="T16" s="32">
        <v>151025.65100000001</v>
      </c>
      <c r="U16" s="32">
        <v>149210.27799999999</v>
      </c>
      <c r="V16" s="32">
        <v>148433.1</v>
      </c>
      <c r="W16" s="32">
        <v>166644.82</v>
      </c>
      <c r="X16" s="32">
        <v>173782.53200000001</v>
      </c>
      <c r="Y16" s="32">
        <v>174073.91500000001</v>
      </c>
      <c r="Z16" s="32">
        <v>185942.67199999999</v>
      </c>
      <c r="AA16" s="32">
        <v>194489.136</v>
      </c>
      <c r="AB16" s="32">
        <v>203873.20800000001</v>
      </c>
      <c r="AC16" s="32">
        <v>208514.31299999999</v>
      </c>
      <c r="AD16" s="32">
        <v>212170.37299999999</v>
      </c>
      <c r="AE16" s="32">
        <v>234984.58799999999</v>
      </c>
      <c r="AF16" s="32">
        <v>246627.20600000001</v>
      </c>
      <c r="AG16" s="32">
        <v>253023.30600000001</v>
      </c>
      <c r="AH16" s="32">
        <v>255685.932</v>
      </c>
      <c r="AI16" s="32">
        <v>275402.47899999999</v>
      </c>
      <c r="AJ16" s="32">
        <v>294926.36800000002</v>
      </c>
      <c r="AK16" s="32">
        <v>302989.30699999997</v>
      </c>
      <c r="AL16" s="32">
        <v>289111.408</v>
      </c>
      <c r="AM16" s="32">
        <v>292512.82</v>
      </c>
      <c r="AN16" s="32">
        <v>304015.337</v>
      </c>
      <c r="AO16" s="32">
        <v>305480.05499999999</v>
      </c>
      <c r="AP16" s="32">
        <v>310561.45</v>
      </c>
      <c r="AQ16" s="32">
        <v>330144.50300000003</v>
      </c>
      <c r="AR16" s="32">
        <v>328737.65700000001</v>
      </c>
      <c r="AS16" s="32">
        <v>333333.45500000002</v>
      </c>
      <c r="AT16" s="32">
        <v>344470.20199999999</v>
      </c>
      <c r="AU16" s="32">
        <v>353272.10800000001</v>
      </c>
      <c r="AV16" s="32">
        <v>373499.74099999998</v>
      </c>
      <c r="AW16" s="32">
        <v>383777.17800000001</v>
      </c>
      <c r="AX16" s="32">
        <v>373770.25</v>
      </c>
      <c r="AY16" s="32">
        <v>376871.50799999997</v>
      </c>
      <c r="AZ16" s="32">
        <v>379447.29100000003</v>
      </c>
      <c r="BA16" s="32">
        <v>379214.01500000001</v>
      </c>
      <c r="BB16" s="32">
        <v>379871.05300000001</v>
      </c>
      <c r="BC16" s="32">
        <v>381355.47899999999</v>
      </c>
      <c r="BD16" s="32">
        <v>376288.37599999999</v>
      </c>
      <c r="BE16" s="32">
        <v>374880.99300000002</v>
      </c>
      <c r="BF16" s="32">
        <v>377307.89600000001</v>
      </c>
      <c r="BG16" s="32">
        <v>383464.69900000002</v>
      </c>
      <c r="BH16" s="32">
        <v>387108.85600000003</v>
      </c>
      <c r="BI16" s="32">
        <v>403919.179</v>
      </c>
      <c r="BJ16" s="32">
        <v>409415.32400000002</v>
      </c>
      <c r="BK16" s="32">
        <v>429014.15500000003</v>
      </c>
      <c r="BL16" s="32">
        <v>460366.58100000001</v>
      </c>
      <c r="BM16" s="32">
        <v>477333.75400000002</v>
      </c>
      <c r="BN16" s="32">
        <v>491318.21500000003</v>
      </c>
    </row>
    <row r="17" spans="1:66" x14ac:dyDescent="0.2">
      <c r="A17" s="13" t="s">
        <v>5</v>
      </c>
      <c r="B17" s="16">
        <f>AVERAGE(AL17:AX17)/1000</f>
        <v>8.3654551538461543</v>
      </c>
      <c r="C17" s="16">
        <f>AVERAGE(AX17:BJ17)/1000</f>
        <v>20.07388953846154</v>
      </c>
      <c r="D17" s="16">
        <f>AVERAGE(BJ17:BN17)/1000</f>
        <v>31.372050599999998</v>
      </c>
      <c r="E17" s="17">
        <f t="shared" si="1"/>
        <v>7.0873330703262807E-2</v>
      </c>
      <c r="F17" s="17">
        <f t="shared" si="2"/>
        <v>7.5626966893571249E-2</v>
      </c>
      <c r="G17" s="17">
        <f t="shared" si="0"/>
        <v>3.0713100611064591E-2</v>
      </c>
      <c r="I17" s="18" t="s">
        <v>4</v>
      </c>
      <c r="J17" s="18" t="s">
        <v>5</v>
      </c>
      <c r="K17" s="18" t="s">
        <v>62</v>
      </c>
      <c r="L17" s="18" t="s">
        <v>46</v>
      </c>
      <c r="M17" s="18" t="s">
        <v>39</v>
      </c>
      <c r="N17" s="32">
        <v>1128.7929999999999</v>
      </c>
      <c r="O17" s="32">
        <v>1161.425</v>
      </c>
      <c r="P17" s="32">
        <v>1370.3889999999999</v>
      </c>
      <c r="Q17" s="32">
        <v>1531.595</v>
      </c>
      <c r="R17" s="32">
        <v>1659.829</v>
      </c>
      <c r="S17" s="32">
        <v>1765.9680000000001</v>
      </c>
      <c r="T17" s="32">
        <v>1815.348</v>
      </c>
      <c r="U17" s="32">
        <v>1841.7850000000001</v>
      </c>
      <c r="V17" s="32">
        <v>1869.75</v>
      </c>
      <c r="W17" s="32">
        <v>2018.7539999999999</v>
      </c>
      <c r="X17" s="32">
        <v>2043.6869999999999</v>
      </c>
      <c r="Y17" s="32">
        <v>2053.279</v>
      </c>
      <c r="Z17" s="32">
        <v>2190.5340000000001</v>
      </c>
      <c r="AA17" s="32">
        <v>2220.9110000000001</v>
      </c>
      <c r="AB17" s="32">
        <v>2346.866</v>
      </c>
      <c r="AC17" s="32">
        <v>2230.8440000000001</v>
      </c>
      <c r="AD17" s="32">
        <v>2526.04</v>
      </c>
      <c r="AE17" s="32">
        <v>2912.143</v>
      </c>
      <c r="AF17" s="32">
        <v>3137.66</v>
      </c>
      <c r="AG17" s="32">
        <v>3737.8530000000001</v>
      </c>
      <c r="AH17" s="32">
        <v>4085.6610000000001</v>
      </c>
      <c r="AI17" s="32">
        <v>4609.9930000000004</v>
      </c>
      <c r="AJ17" s="32">
        <v>4763.1239999999998</v>
      </c>
      <c r="AK17" s="32">
        <v>5308.2539999999999</v>
      </c>
      <c r="AL17" s="32">
        <v>5433.5039999999999</v>
      </c>
      <c r="AM17" s="32">
        <v>5688.4139999999998</v>
      </c>
      <c r="AN17" s="32">
        <v>6164.3909999999996</v>
      </c>
      <c r="AO17" s="32">
        <v>6109.3490000000002</v>
      </c>
      <c r="AP17" s="32">
        <v>7042.4229999999998</v>
      </c>
      <c r="AQ17" s="32">
        <v>8141.3860000000004</v>
      </c>
      <c r="AR17" s="32">
        <v>8289.2919999999995</v>
      </c>
      <c r="AS17" s="32">
        <v>8050.1629999999996</v>
      </c>
      <c r="AT17" s="32">
        <v>8541.2639999999992</v>
      </c>
      <c r="AU17" s="32">
        <v>10303.746999999999</v>
      </c>
      <c r="AV17" s="32">
        <v>10962.744000000001</v>
      </c>
      <c r="AW17" s="32">
        <v>11666.552</v>
      </c>
      <c r="AX17" s="32">
        <v>12357.688</v>
      </c>
      <c r="AY17" s="32">
        <v>12881.51</v>
      </c>
      <c r="AZ17" s="32">
        <v>13415.306</v>
      </c>
      <c r="BA17" s="32">
        <v>14904.781000000001</v>
      </c>
      <c r="BB17" s="32">
        <v>15593.665000000001</v>
      </c>
      <c r="BC17" s="32">
        <v>18192.667000000001</v>
      </c>
      <c r="BD17" s="32">
        <v>20865.526999999998</v>
      </c>
      <c r="BE17" s="32">
        <v>22181.837</v>
      </c>
      <c r="BF17" s="32">
        <v>23650.618999999999</v>
      </c>
      <c r="BG17" s="32">
        <v>24467.988000000001</v>
      </c>
      <c r="BH17" s="32">
        <v>26178.975999999999</v>
      </c>
      <c r="BI17" s="32">
        <v>26630.054</v>
      </c>
      <c r="BJ17" s="32">
        <v>29639.946</v>
      </c>
      <c r="BK17" s="32">
        <v>30096.927</v>
      </c>
      <c r="BL17" s="32">
        <v>30243.814999999999</v>
      </c>
      <c r="BM17" s="32">
        <v>33427.063999999998</v>
      </c>
      <c r="BN17" s="32">
        <v>33452.500999999997</v>
      </c>
    </row>
    <row r="18" spans="1:66" x14ac:dyDescent="0.2">
      <c r="A18" s="13" t="s">
        <v>6</v>
      </c>
      <c r="B18" s="16">
        <f>AVERAGE(AL18:AX18)/1000</f>
        <v>33.635516923076928</v>
      </c>
      <c r="C18" s="16">
        <f>AVERAGE(AX18:BJ18)/1000</f>
        <v>63.399975923076937</v>
      </c>
      <c r="D18" s="16">
        <f>AVERAGE(BJ18:BN18)/1000</f>
        <v>82.477508</v>
      </c>
      <c r="E18" s="17">
        <f t="shared" si="1"/>
        <v>7.4440556899670871E-2</v>
      </c>
      <c r="F18" s="17">
        <f t="shared" si="2"/>
        <v>3.9037009827450217E-2</v>
      </c>
      <c r="G18" s="17">
        <f t="shared" si="0"/>
        <v>2.975344851417816E-2</v>
      </c>
      <c r="I18" s="18" t="s">
        <v>4</v>
      </c>
      <c r="J18" s="18" t="s">
        <v>6</v>
      </c>
      <c r="K18" s="18" t="s">
        <v>62</v>
      </c>
      <c r="L18" s="18" t="s">
        <v>47</v>
      </c>
      <c r="M18" s="18" t="s">
        <v>39</v>
      </c>
      <c r="N18" s="32">
        <v>2566.3980000000001</v>
      </c>
      <c r="O18" s="32">
        <v>3059.25</v>
      </c>
      <c r="P18" s="32">
        <v>4681.8789999999999</v>
      </c>
      <c r="Q18" s="32">
        <v>5912.3010000000004</v>
      </c>
      <c r="R18" s="32">
        <v>6678.7950000000001</v>
      </c>
      <c r="S18" s="32">
        <v>7240.4679999999998</v>
      </c>
      <c r="T18" s="32">
        <v>7705.7439999999997</v>
      </c>
      <c r="U18" s="32">
        <v>7671.9639999999999</v>
      </c>
      <c r="V18" s="32">
        <v>7565.6710000000003</v>
      </c>
      <c r="W18" s="32">
        <v>7584.3109999999997</v>
      </c>
      <c r="X18" s="32">
        <v>8587.4619999999995</v>
      </c>
      <c r="Y18" s="32">
        <v>9440.0049999999992</v>
      </c>
      <c r="Z18" s="32">
        <v>9568.1849999999995</v>
      </c>
      <c r="AA18" s="32">
        <v>9681.4120000000003</v>
      </c>
      <c r="AB18" s="32">
        <v>9918.1980000000003</v>
      </c>
      <c r="AC18" s="32">
        <v>9993.0730000000003</v>
      </c>
      <c r="AD18" s="32">
        <v>10210.853999999999</v>
      </c>
      <c r="AE18" s="32">
        <v>11050.268</v>
      </c>
      <c r="AF18" s="32">
        <v>13267.66</v>
      </c>
      <c r="AG18" s="32">
        <v>14701.736999999999</v>
      </c>
      <c r="AH18" s="32">
        <v>15361.968000000001</v>
      </c>
      <c r="AI18" s="32">
        <v>16338.996999999999</v>
      </c>
      <c r="AJ18" s="32">
        <v>16997.871999999999</v>
      </c>
      <c r="AK18" s="32">
        <v>18472.663</v>
      </c>
      <c r="AL18" s="32">
        <v>20807.427</v>
      </c>
      <c r="AM18" s="32">
        <v>21959.170999999998</v>
      </c>
      <c r="AN18" s="32">
        <v>23879.631000000001</v>
      </c>
      <c r="AO18" s="32">
        <v>26331.281999999999</v>
      </c>
      <c r="AP18" s="32">
        <v>27724.062999999998</v>
      </c>
      <c r="AQ18" s="32">
        <v>29622.501</v>
      </c>
      <c r="AR18" s="32">
        <v>32115.93</v>
      </c>
      <c r="AS18" s="32">
        <v>35191.519</v>
      </c>
      <c r="AT18" s="32">
        <v>38186.209000000003</v>
      </c>
      <c r="AU18" s="32">
        <v>41636.987999999998</v>
      </c>
      <c r="AV18" s="32">
        <v>44898.125999999997</v>
      </c>
      <c r="AW18" s="32">
        <v>45658.775000000001</v>
      </c>
      <c r="AX18" s="32">
        <v>49250.097999999998</v>
      </c>
      <c r="AY18" s="32">
        <v>53086.809000000001</v>
      </c>
      <c r="AZ18" s="32">
        <v>55353.356</v>
      </c>
      <c r="BA18" s="32">
        <v>59060.889000000003</v>
      </c>
      <c r="BB18" s="32">
        <v>59024.843999999997</v>
      </c>
      <c r="BC18" s="32">
        <v>60439.569000000003</v>
      </c>
      <c r="BD18" s="32">
        <v>63430.237999999998</v>
      </c>
      <c r="BE18" s="32">
        <v>64068.319000000003</v>
      </c>
      <c r="BF18" s="32">
        <v>66654.315000000002</v>
      </c>
      <c r="BG18" s="32">
        <v>69175.762000000002</v>
      </c>
      <c r="BH18" s="32">
        <v>71551.630999999994</v>
      </c>
      <c r="BI18" s="32">
        <v>75124.562000000005</v>
      </c>
      <c r="BJ18" s="32">
        <v>77979.294999999998</v>
      </c>
      <c r="BK18" s="32">
        <v>80392.433000000005</v>
      </c>
      <c r="BL18" s="32">
        <v>81045.8</v>
      </c>
      <c r="BM18" s="32">
        <v>85287.633000000002</v>
      </c>
      <c r="BN18" s="32">
        <v>87682.379000000001</v>
      </c>
    </row>
    <row r="19" spans="1:66" x14ac:dyDescent="0.2">
      <c r="A19" s="13" t="s">
        <v>28</v>
      </c>
      <c r="B19" s="16">
        <f>AVERAGE(AL19:AX19)/1000</f>
        <v>8.7936179999999986</v>
      </c>
      <c r="C19" s="16">
        <f>AVERAGE(AX19:BJ19)/1000</f>
        <v>25.938175769230774</v>
      </c>
      <c r="D19" s="16">
        <f>AVERAGE(BJ19:BN19)/1000</f>
        <v>47.253011199999996</v>
      </c>
      <c r="E19" s="17">
        <f t="shared" si="1"/>
        <v>5.8176712536825333E-2</v>
      </c>
      <c r="F19" s="17">
        <f t="shared" si="2"/>
        <v>0.11760181840729643</v>
      </c>
      <c r="G19" s="17">
        <f t="shared" si="0"/>
        <v>3.5152824666690348E-2</v>
      </c>
      <c r="I19" s="18" t="s">
        <v>4</v>
      </c>
      <c r="J19" s="18" t="s">
        <v>7</v>
      </c>
      <c r="K19" s="18" t="s">
        <v>62</v>
      </c>
      <c r="L19" s="18" t="s">
        <v>69</v>
      </c>
      <c r="M19" s="18" t="s">
        <v>39</v>
      </c>
      <c r="N19" s="32">
        <v>1942.4459999999999</v>
      </c>
      <c r="O19" s="32">
        <v>1991.702</v>
      </c>
      <c r="P19" s="32">
        <v>2040.53</v>
      </c>
      <c r="Q19" s="32">
        <v>2053.5810000000001</v>
      </c>
      <c r="R19" s="32">
        <v>2076.3829999999998</v>
      </c>
      <c r="S19" s="32">
        <v>2088.288</v>
      </c>
      <c r="T19" s="32">
        <v>2101.9050000000002</v>
      </c>
      <c r="U19" s="32">
        <v>2014.943</v>
      </c>
      <c r="V19" s="32">
        <v>2078.1129999999998</v>
      </c>
      <c r="W19" s="32">
        <v>2177.2910000000002</v>
      </c>
      <c r="X19" s="32">
        <v>2272.66</v>
      </c>
      <c r="Y19" s="32">
        <v>2355.511</v>
      </c>
      <c r="Z19" s="32">
        <v>2512.5340000000001</v>
      </c>
      <c r="AA19" s="32">
        <v>2618.5010000000002</v>
      </c>
      <c r="AB19" s="32">
        <v>2715.7510000000002</v>
      </c>
      <c r="AC19" s="32">
        <v>2941.0239999999999</v>
      </c>
      <c r="AD19" s="32">
        <v>3107.4679999999998</v>
      </c>
      <c r="AE19" s="32">
        <v>3542.6950000000002</v>
      </c>
      <c r="AF19" s="32">
        <v>3502.7849999999999</v>
      </c>
      <c r="AG19" s="32">
        <v>3653.1309999999999</v>
      </c>
      <c r="AH19" s="32">
        <v>3886.7249999999999</v>
      </c>
      <c r="AI19" s="32">
        <v>4492.1409999999996</v>
      </c>
      <c r="AJ19" s="32">
        <v>4783.1980000000003</v>
      </c>
      <c r="AK19" s="32">
        <v>5301.2659999999996</v>
      </c>
      <c r="AL19" s="32">
        <v>5832.0550000000003</v>
      </c>
      <c r="AM19" s="32">
        <v>6535.32</v>
      </c>
      <c r="AN19" s="32">
        <v>7060.1390000000001</v>
      </c>
      <c r="AO19" s="32">
        <v>7671.4629999999997</v>
      </c>
      <c r="AP19" s="32">
        <v>7590.3069999999998</v>
      </c>
      <c r="AQ19" s="32">
        <v>8145.7529999999997</v>
      </c>
      <c r="AR19" s="32">
        <v>8853.43</v>
      </c>
      <c r="AS19" s="32">
        <v>9245.3420000000006</v>
      </c>
      <c r="AT19" s="32">
        <v>9349.1589999999997</v>
      </c>
      <c r="AU19" s="32">
        <v>10217.245000000001</v>
      </c>
      <c r="AV19" s="32">
        <v>10816.904</v>
      </c>
      <c r="AW19" s="32">
        <v>11504.625</v>
      </c>
      <c r="AX19" s="32">
        <v>11495.291999999999</v>
      </c>
      <c r="AY19" s="32">
        <v>11855.924999999999</v>
      </c>
      <c r="AZ19" s="32">
        <v>12863.673000000001</v>
      </c>
      <c r="BA19" s="32">
        <v>13943.331</v>
      </c>
      <c r="BB19" s="32">
        <v>16043.85</v>
      </c>
      <c r="BC19" s="32">
        <v>19208.797999999999</v>
      </c>
      <c r="BD19" s="32">
        <v>23763.321</v>
      </c>
      <c r="BE19" s="32">
        <v>29774.87</v>
      </c>
      <c r="BF19" s="32">
        <v>33605.684000000001</v>
      </c>
      <c r="BG19" s="32">
        <v>38216.063000000002</v>
      </c>
      <c r="BH19" s="32">
        <v>41082.57</v>
      </c>
      <c r="BI19" s="32">
        <v>41694.822</v>
      </c>
      <c r="BJ19" s="32">
        <v>43648.086000000003</v>
      </c>
      <c r="BK19" s="32">
        <v>45803.911999999997</v>
      </c>
      <c r="BL19" s="32">
        <v>47053.45</v>
      </c>
      <c r="BM19" s="32">
        <v>49642.836000000003</v>
      </c>
      <c r="BN19" s="32">
        <v>50116.771999999997</v>
      </c>
    </row>
    <row r="20" spans="1:66" x14ac:dyDescent="0.2">
      <c r="A20" s="12" t="s">
        <v>29</v>
      </c>
      <c r="B20" s="16">
        <f t="shared" si="3"/>
        <v>2530.1395339927094</v>
      </c>
      <c r="C20" s="16">
        <f t="shared" si="4"/>
        <v>2854.6846808298569</v>
      </c>
      <c r="D20" s="16">
        <f t="shared" si="5"/>
        <v>3064.6359473667876</v>
      </c>
      <c r="E20" s="17">
        <f t="shared" si="1"/>
        <v>9.6039174676441526E-3</v>
      </c>
      <c r="F20" s="17">
        <f t="shared" si="2"/>
        <v>7.6262688030401191E-3</v>
      </c>
      <c r="G20" s="17">
        <f t="shared" si="0"/>
        <v>9.2787433783696818E-3</v>
      </c>
      <c r="I20" s="18" t="s">
        <v>48</v>
      </c>
      <c r="J20" s="18" t="s">
        <v>13</v>
      </c>
      <c r="K20" s="18" t="s">
        <v>35</v>
      </c>
      <c r="L20" s="18" t="s">
        <v>49</v>
      </c>
      <c r="M20" s="18" t="s">
        <v>48</v>
      </c>
      <c r="N20" s="32">
        <v>1438.8242435642421</v>
      </c>
      <c r="O20" s="32">
        <v>1547.0134260655682</v>
      </c>
      <c r="P20" s="32">
        <v>1613.247378007916</v>
      </c>
      <c r="Q20" s="32">
        <v>1685.0600754700024</v>
      </c>
      <c r="R20" s="32">
        <v>1812.7594538536559</v>
      </c>
      <c r="S20" s="32">
        <v>1879.5460389685213</v>
      </c>
      <c r="T20" s="32">
        <v>1832.663398901645</v>
      </c>
      <c r="U20" s="32">
        <v>1775.9042208409728</v>
      </c>
      <c r="V20" s="32">
        <v>1750.3751382502969</v>
      </c>
      <c r="W20" s="32">
        <v>1858.216898358751</v>
      </c>
      <c r="X20" s="32">
        <v>1863.6440267360413</v>
      </c>
      <c r="Y20" s="32">
        <v>1848.2012907422625</v>
      </c>
      <c r="Z20" s="32">
        <v>1916.1540719877526</v>
      </c>
      <c r="AA20" s="32">
        <v>1913.0215165130917</v>
      </c>
      <c r="AB20" s="32">
        <v>1929.6486144545429</v>
      </c>
      <c r="AC20" s="32">
        <v>1896.2155194450668</v>
      </c>
      <c r="AD20" s="32">
        <v>1934.608065767409</v>
      </c>
      <c r="AE20" s="32">
        <v>2079.4564104868059</v>
      </c>
      <c r="AF20" s="32">
        <v>2094.8234861110413</v>
      </c>
      <c r="AG20" s="32">
        <v>2161.0854729199723</v>
      </c>
      <c r="AH20" s="32">
        <v>2178.1250022024146</v>
      </c>
      <c r="AI20" s="32">
        <v>2338.3185257797509</v>
      </c>
      <c r="AJ20" s="32">
        <v>2407.1336412363139</v>
      </c>
      <c r="AK20" s="32">
        <v>2439.8965249484286</v>
      </c>
      <c r="AL20" s="32">
        <v>2437.2131018472533</v>
      </c>
      <c r="AM20" s="32">
        <v>2433.0815369595866</v>
      </c>
      <c r="AN20" s="32">
        <v>2448.5879564333</v>
      </c>
      <c r="AO20" s="32">
        <v>2427.0242221478757</v>
      </c>
      <c r="AP20" s="32">
        <v>2416.838411148613</v>
      </c>
      <c r="AQ20" s="32">
        <v>2514.9066256088404</v>
      </c>
      <c r="AR20" s="32">
        <v>2444.1569298684335</v>
      </c>
      <c r="AS20" s="32">
        <v>2467.8648325632089</v>
      </c>
      <c r="AT20" s="32">
        <v>2549.7685916962437</v>
      </c>
      <c r="AU20" s="32">
        <v>2614.6241115738744</v>
      </c>
      <c r="AV20" s="32">
        <v>2700.1902145777563</v>
      </c>
      <c r="AW20" s="32">
        <v>2704.140799877106</v>
      </c>
      <c r="AX20" s="32">
        <v>2733.4166076031302</v>
      </c>
      <c r="AY20" s="32">
        <v>2776.2053307199626</v>
      </c>
      <c r="AZ20" s="32">
        <v>2770.1105625759014</v>
      </c>
      <c r="BA20" s="32">
        <v>2814.3565477603997</v>
      </c>
      <c r="BB20" s="32">
        <v>2820.5643426588185</v>
      </c>
      <c r="BC20" s="32">
        <v>2836.3002575948208</v>
      </c>
      <c r="BD20" s="32">
        <v>2837.3907501542089</v>
      </c>
      <c r="BE20" s="32">
        <v>2860.9473045734626</v>
      </c>
      <c r="BF20" s="32">
        <v>2882.5367611828492</v>
      </c>
      <c r="BG20" s="32">
        <v>2885.9246242010886</v>
      </c>
      <c r="BH20" s="32">
        <v>2921.3994834048385</v>
      </c>
      <c r="BI20" s="32">
        <v>2977.4186950515541</v>
      </c>
      <c r="BJ20" s="32">
        <v>2994.3295833071006</v>
      </c>
      <c r="BK20" s="32">
        <v>3043.6379732652931</v>
      </c>
      <c r="BL20" s="32">
        <v>3079.7450096191501</v>
      </c>
      <c r="BM20" s="32">
        <v>3098.4467515883757</v>
      </c>
      <c r="BN20" s="32">
        <v>3107.0204190540189</v>
      </c>
    </row>
    <row r="21" spans="1:66" x14ac:dyDescent="0.2">
      <c r="A21" s="13" t="s">
        <v>8</v>
      </c>
      <c r="B21" s="16">
        <f t="shared" si="3"/>
        <v>1577.453747831428</v>
      </c>
      <c r="C21" s="16">
        <f t="shared" si="4"/>
        <v>1484.5404134547962</v>
      </c>
      <c r="D21" s="16">
        <f t="shared" si="5"/>
        <v>1421.9074627304019</v>
      </c>
      <c r="E21" s="17">
        <f t="shared" si="1"/>
        <v>-4.5819252551113718E-3</v>
      </c>
      <c r="F21" s="17">
        <f t="shared" si="2"/>
        <v>-8.5210026922837301E-3</v>
      </c>
      <c r="G21" s="17">
        <f t="shared" si="0"/>
        <v>7.6954180296922919E-4</v>
      </c>
      <c r="I21" s="18" t="s">
        <v>48</v>
      </c>
      <c r="J21" s="18" t="s">
        <v>8</v>
      </c>
      <c r="K21" s="18" t="s">
        <v>35</v>
      </c>
      <c r="L21" s="18" t="s">
        <v>70</v>
      </c>
      <c r="M21" s="18" t="s">
        <v>48</v>
      </c>
      <c r="N21" s="32">
        <v>814.6247258110144</v>
      </c>
      <c r="O21" s="32">
        <v>896.58833240805097</v>
      </c>
      <c r="P21" s="32">
        <v>991.21315893482108</v>
      </c>
      <c r="Q21" s="32">
        <v>1069.7855143658428</v>
      </c>
      <c r="R21" s="32">
        <v>1140.0120877460474</v>
      </c>
      <c r="S21" s="32">
        <v>1178.2742508166455</v>
      </c>
      <c r="T21" s="32">
        <v>1153.8740738905271</v>
      </c>
      <c r="U21" s="32">
        <v>1127.9217556913136</v>
      </c>
      <c r="V21" s="32">
        <v>1095.2490206885327</v>
      </c>
      <c r="W21" s="32">
        <v>1193.685483696735</v>
      </c>
      <c r="X21" s="32">
        <v>1210.3861823235184</v>
      </c>
      <c r="Y21" s="32">
        <v>1208.2111795855017</v>
      </c>
      <c r="Z21" s="32">
        <v>1227.1375886856956</v>
      </c>
      <c r="AA21" s="32">
        <v>1243.3005621686987</v>
      </c>
      <c r="AB21" s="32">
        <v>1268.5527164483283</v>
      </c>
      <c r="AC21" s="32">
        <v>1272.2880398821378</v>
      </c>
      <c r="AD21" s="32">
        <v>1280.6042996986937</v>
      </c>
      <c r="AE21" s="32">
        <v>1387.6257367025948</v>
      </c>
      <c r="AF21" s="32">
        <v>1414.5824974447539</v>
      </c>
      <c r="AG21" s="32">
        <v>1439.8839589088159</v>
      </c>
      <c r="AH21" s="32">
        <v>1468.2693983786312</v>
      </c>
      <c r="AI21" s="32">
        <v>1589.530810369597</v>
      </c>
      <c r="AJ21" s="32">
        <v>1652.2205466782882</v>
      </c>
      <c r="AK21" s="32">
        <v>1663.8507500666569</v>
      </c>
      <c r="AL21" s="32">
        <v>1652.8873289699752</v>
      </c>
      <c r="AM21" s="32">
        <v>1636.1139732876236</v>
      </c>
      <c r="AN21" s="32">
        <v>1607.1964364182743</v>
      </c>
      <c r="AO21" s="32">
        <v>1571.8611419360166</v>
      </c>
      <c r="AP21" s="32">
        <v>1563.5856750152718</v>
      </c>
      <c r="AQ21" s="32">
        <v>1606.5430012208271</v>
      </c>
      <c r="AR21" s="32">
        <v>1517.4882780627534</v>
      </c>
      <c r="AS21" s="32">
        <v>1529.1456310125177</v>
      </c>
      <c r="AT21" s="32">
        <v>1553.0322311970574</v>
      </c>
      <c r="AU21" s="32">
        <v>1556.3612730783348</v>
      </c>
      <c r="AV21" s="32">
        <v>1570.544559127241</v>
      </c>
      <c r="AW21" s="32">
        <v>1577.8771075385455</v>
      </c>
      <c r="AX21" s="32">
        <v>1564.2620849441275</v>
      </c>
      <c r="AY21" s="32">
        <v>1566.0556892211594</v>
      </c>
      <c r="AZ21" s="32">
        <v>1550.1136358922795</v>
      </c>
      <c r="BA21" s="32">
        <v>1530.3837882579139</v>
      </c>
      <c r="BB21" s="32">
        <v>1512.0114725177291</v>
      </c>
      <c r="BC21" s="32">
        <v>1497.0755946077925</v>
      </c>
      <c r="BD21" s="32">
        <v>1470.4046942607192</v>
      </c>
      <c r="BE21" s="32">
        <v>1460.6942261163581</v>
      </c>
      <c r="BF21" s="32">
        <v>1446.165080436411</v>
      </c>
      <c r="BG21" s="32">
        <v>1438.4940470090542</v>
      </c>
      <c r="BH21" s="32">
        <v>1421.2350346778242</v>
      </c>
      <c r="BI21" s="32">
        <v>1430.5297152165824</v>
      </c>
      <c r="BJ21" s="32">
        <v>1411.6003117544001</v>
      </c>
      <c r="BK21" s="32">
        <v>1421.6051589584567</v>
      </c>
      <c r="BL21" s="32">
        <v>1439.9298988345536</v>
      </c>
      <c r="BM21" s="32">
        <v>1420.4514723282402</v>
      </c>
      <c r="BN21" s="32">
        <v>1415.9504717763596</v>
      </c>
    </row>
    <row r="22" spans="1:66" x14ac:dyDescent="0.2">
      <c r="A22" s="13" t="s">
        <v>5</v>
      </c>
      <c r="B22" s="16">
        <f t="shared" si="3"/>
        <v>133.89564240427916</v>
      </c>
      <c r="C22" s="16">
        <f t="shared" si="4"/>
        <v>173.06138300497648</v>
      </c>
      <c r="D22" s="16">
        <f t="shared" si="5"/>
        <v>191.00652448105262</v>
      </c>
      <c r="E22" s="17">
        <f t="shared" si="1"/>
        <v>2.9665026054526748E-2</v>
      </c>
      <c r="F22" s="17">
        <f t="shared" si="2"/>
        <v>2.3868474601184318E-2</v>
      </c>
      <c r="G22" s="17">
        <f t="shared" si="0"/>
        <v>-2.3579323910064575E-2</v>
      </c>
      <c r="I22" s="18" t="s">
        <v>48</v>
      </c>
      <c r="J22" s="18" t="s">
        <v>5</v>
      </c>
      <c r="K22" s="18" t="s">
        <v>35</v>
      </c>
      <c r="L22" s="18" t="s">
        <v>46</v>
      </c>
      <c r="M22" s="18" t="s">
        <v>48</v>
      </c>
      <c r="N22" s="32">
        <v>29.773766131050856</v>
      </c>
      <c r="O22" s="32">
        <v>30.622277884877388</v>
      </c>
      <c r="P22" s="32">
        <v>35.703998430527953</v>
      </c>
      <c r="Q22" s="32">
        <v>40.185251189839214</v>
      </c>
      <c r="R22" s="32">
        <v>42.166705127676821</v>
      </c>
      <c r="S22" s="32">
        <v>44.441016633036149</v>
      </c>
      <c r="T22" s="32">
        <v>45.220355693853413</v>
      </c>
      <c r="U22" s="32">
        <v>43.13545922313601</v>
      </c>
      <c r="V22" s="32">
        <v>43.398778588681786</v>
      </c>
      <c r="W22" s="32">
        <v>45.851089724970173</v>
      </c>
      <c r="X22" s="32">
        <v>45.671593307099506</v>
      </c>
      <c r="Y22" s="32">
        <v>45.056304208892541</v>
      </c>
      <c r="Z22" s="32">
        <v>46.94800227909554</v>
      </c>
      <c r="AA22" s="32">
        <v>46.466279154793384</v>
      </c>
      <c r="AB22" s="32">
        <v>49.097402951877058</v>
      </c>
      <c r="AC22" s="32">
        <v>46.437017213320836</v>
      </c>
      <c r="AD22" s="32">
        <v>51.375235508766259</v>
      </c>
      <c r="AE22" s="32">
        <v>58.767000829109506</v>
      </c>
      <c r="AF22" s="32">
        <v>63.798813761574131</v>
      </c>
      <c r="AG22" s="32">
        <v>76.684857704001288</v>
      </c>
      <c r="AH22" s="32">
        <v>82.869311652437432</v>
      </c>
      <c r="AI22" s="32">
        <v>93.154101536683285</v>
      </c>
      <c r="AJ22" s="32">
        <v>95.586733874302197</v>
      </c>
      <c r="AK22" s="32">
        <v>105.32148787778146</v>
      </c>
      <c r="AL22" s="32">
        <v>105.24747892821797</v>
      </c>
      <c r="AM22" s="32">
        <v>111.32236558693083</v>
      </c>
      <c r="AN22" s="32">
        <v>116.69064240860703</v>
      </c>
      <c r="AO22" s="32">
        <v>113.92431035007148</v>
      </c>
      <c r="AP22" s="32">
        <v>129.07858939400663</v>
      </c>
      <c r="AQ22" s="32">
        <v>144.53730318883385</v>
      </c>
      <c r="AR22" s="32">
        <v>143.97881462069765</v>
      </c>
      <c r="AS22" s="32">
        <v>135.5684749905366</v>
      </c>
      <c r="AT22" s="32">
        <v>139.39944430916793</v>
      </c>
      <c r="AU22" s="32">
        <v>151.12680677230441</v>
      </c>
      <c r="AV22" s="32">
        <v>153.23803912177164</v>
      </c>
      <c r="AW22" s="32">
        <v>147.05791302739408</v>
      </c>
      <c r="AX22" s="32">
        <v>149.47316855708883</v>
      </c>
      <c r="AY22" s="32">
        <v>152.88440316912431</v>
      </c>
      <c r="AZ22" s="32">
        <v>155.80286914554739</v>
      </c>
      <c r="BA22" s="32">
        <v>158.10059016623765</v>
      </c>
      <c r="BB22" s="32">
        <v>159.65215262479484</v>
      </c>
      <c r="BC22" s="32">
        <v>169.40516880272372</v>
      </c>
      <c r="BD22" s="32">
        <v>173.96394733327031</v>
      </c>
      <c r="BE22" s="32">
        <v>174.45078087055521</v>
      </c>
      <c r="BF22" s="32">
        <v>179.32964836420004</v>
      </c>
      <c r="BG22" s="32">
        <v>195.65647382696699</v>
      </c>
      <c r="BH22" s="32">
        <v>197.24457373571579</v>
      </c>
      <c r="BI22" s="32">
        <v>185.45630012401517</v>
      </c>
      <c r="BJ22" s="32">
        <v>198.37790234445387</v>
      </c>
      <c r="BK22" s="32">
        <v>194.26483008186676</v>
      </c>
      <c r="BL22" s="32">
        <v>194.90499052377916</v>
      </c>
      <c r="BM22" s="32">
        <v>187.16603553019016</v>
      </c>
      <c r="BN22" s="32">
        <v>180.31886392497319</v>
      </c>
    </row>
    <row r="23" spans="1:66" x14ac:dyDescent="0.2">
      <c r="A23" s="13" t="s">
        <v>6</v>
      </c>
      <c r="B23" s="16">
        <f t="shared" si="3"/>
        <v>233.15393012056285</v>
      </c>
      <c r="C23" s="16">
        <f t="shared" si="4"/>
        <v>375.27097115793367</v>
      </c>
      <c r="D23" s="16">
        <f t="shared" si="5"/>
        <v>460.94812523629673</v>
      </c>
      <c r="E23" s="17">
        <f t="shared" si="1"/>
        <v>5.1482390337032911E-2</v>
      </c>
      <c r="F23" s="17">
        <f t="shared" si="2"/>
        <v>3.0833821528244841E-2</v>
      </c>
      <c r="G23" s="17">
        <f t="shared" si="0"/>
        <v>2.1926038993922675E-2</v>
      </c>
      <c r="I23" s="18" t="s">
        <v>48</v>
      </c>
      <c r="J23" s="18" t="s">
        <v>6</v>
      </c>
      <c r="K23" s="18" t="s">
        <v>35</v>
      </c>
      <c r="L23" s="18" t="s">
        <v>47</v>
      </c>
      <c r="M23" s="18" t="s">
        <v>48</v>
      </c>
      <c r="N23" s="32">
        <v>28.758285654195294</v>
      </c>
      <c r="O23" s="32">
        <v>34.925266328319324</v>
      </c>
      <c r="P23" s="32">
        <v>56.822864458331665</v>
      </c>
      <c r="Q23" s="32">
        <v>71.716955191266038</v>
      </c>
      <c r="R23" s="32">
        <v>79.759761541737063</v>
      </c>
      <c r="S23" s="32">
        <v>85.018210052710131</v>
      </c>
      <c r="T23" s="32">
        <v>88.150115482476792</v>
      </c>
      <c r="U23" s="32">
        <v>84.394083366934723</v>
      </c>
      <c r="V23" s="32">
        <v>80.484768115566766</v>
      </c>
      <c r="W23" s="32">
        <v>77.952409301610999</v>
      </c>
      <c r="X23" s="32">
        <v>86.988783168553098</v>
      </c>
      <c r="Y23" s="32">
        <v>94.053575504428011</v>
      </c>
      <c r="Z23" s="32">
        <v>92.239795639612993</v>
      </c>
      <c r="AA23" s="32">
        <v>91.000232463468862</v>
      </c>
      <c r="AB23" s="32">
        <v>91.663920800896548</v>
      </c>
      <c r="AC23" s="32">
        <v>90.423832922540583</v>
      </c>
      <c r="AD23" s="32">
        <v>90.183695284024353</v>
      </c>
      <c r="AE23" s="32">
        <v>96.157301064772653</v>
      </c>
      <c r="AF23" s="32">
        <v>115.61265790917925</v>
      </c>
      <c r="AG23" s="32">
        <v>127.93598616260527</v>
      </c>
      <c r="AH23" s="32">
        <v>131.00863150764582</v>
      </c>
      <c r="AI23" s="32">
        <v>138.15383427902665</v>
      </c>
      <c r="AJ23" s="32">
        <v>140.42717498857007</v>
      </c>
      <c r="AK23" s="32">
        <v>151.28422263905586</v>
      </c>
      <c r="AL23" s="32">
        <v>168.25216512330348</v>
      </c>
      <c r="AM23" s="32">
        <v>173.27965269756348</v>
      </c>
      <c r="AN23" s="32">
        <v>183.13002501878179</v>
      </c>
      <c r="AO23" s="32">
        <v>196.85101997366968</v>
      </c>
      <c r="AP23" s="32">
        <v>203.99927565412955</v>
      </c>
      <c r="AQ23" s="32">
        <v>214.29676501806068</v>
      </c>
      <c r="AR23" s="32">
        <v>227.11625050117595</v>
      </c>
      <c r="AS23" s="32">
        <v>242.8911146897965</v>
      </c>
      <c r="AT23" s="32">
        <v>256.60467580132519</v>
      </c>
      <c r="AU23" s="32">
        <v>275.93131632278551</v>
      </c>
      <c r="AV23" s="32">
        <v>289.62636724260983</v>
      </c>
      <c r="AW23" s="32">
        <v>291.70679271664773</v>
      </c>
      <c r="AX23" s="32">
        <v>307.31567080746794</v>
      </c>
      <c r="AY23" s="32">
        <v>328.45512378087568</v>
      </c>
      <c r="AZ23" s="32">
        <v>336.31946589893926</v>
      </c>
      <c r="BA23" s="32">
        <v>356.34775749810444</v>
      </c>
      <c r="BB23" s="32">
        <v>355.14420999573377</v>
      </c>
      <c r="BC23" s="32">
        <v>361.77170291082905</v>
      </c>
      <c r="BD23" s="32">
        <v>377.40250531665021</v>
      </c>
      <c r="BE23" s="32">
        <v>378.60638125642083</v>
      </c>
      <c r="BF23" s="32">
        <v>391.3541723838697</v>
      </c>
      <c r="BG23" s="32">
        <v>404.5405974887513</v>
      </c>
      <c r="BH23" s="32">
        <v>411.08759768594678</v>
      </c>
      <c r="BI23" s="32">
        <v>427.7433140671663</v>
      </c>
      <c r="BJ23" s="32">
        <v>442.4341259623825</v>
      </c>
      <c r="BK23" s="32">
        <v>454.93362420103671</v>
      </c>
      <c r="BL23" s="32">
        <v>453.18023257475926</v>
      </c>
      <c r="BM23" s="32">
        <v>471.66024450975186</v>
      </c>
      <c r="BN23" s="32">
        <v>482.53239893355317</v>
      </c>
    </row>
    <row r="24" spans="1:66" x14ac:dyDescent="0.2">
      <c r="A24" s="13" t="s">
        <v>12</v>
      </c>
      <c r="B24" s="16">
        <f t="shared" si="3"/>
        <v>12.313749627017851</v>
      </c>
      <c r="C24" s="16">
        <f t="shared" si="4"/>
        <v>32.917760612020963</v>
      </c>
      <c r="D24" s="16">
        <f t="shared" si="5"/>
        <v>56.641262072734527</v>
      </c>
      <c r="E24" s="17">
        <f t="shared" si="1"/>
        <v>4.6176515996789506E-2</v>
      </c>
      <c r="F24" s="17">
        <f t="shared" si="2"/>
        <v>0.10793368990363163</v>
      </c>
      <c r="G24" s="17">
        <f t="shared" si="0"/>
        <v>2.3710172883471044E-2</v>
      </c>
      <c r="I24" s="18" t="s">
        <v>48</v>
      </c>
      <c r="J24" s="18" t="s">
        <v>7</v>
      </c>
      <c r="K24" s="18" t="s">
        <v>35</v>
      </c>
      <c r="L24" s="18" t="s">
        <v>71</v>
      </c>
      <c r="M24" s="18" t="s">
        <v>48</v>
      </c>
      <c r="N24" s="32">
        <v>6.16922773866846</v>
      </c>
      <c r="O24" s="32">
        <v>6.1957606039543798</v>
      </c>
      <c r="P24" s="32">
        <v>6.2140897348508712</v>
      </c>
      <c r="Q24" s="32">
        <v>6.2350355512301441</v>
      </c>
      <c r="R24" s="32">
        <v>6.2296149778162384</v>
      </c>
      <c r="S24" s="32">
        <v>5.2764347902983335</v>
      </c>
      <c r="T24" s="32">
        <v>5.289457382336332</v>
      </c>
      <c r="U24" s="32">
        <v>5.3352974293039566</v>
      </c>
      <c r="V24" s="32">
        <v>5.3780419689061674</v>
      </c>
      <c r="W24" s="32">
        <v>5.4452388897024049</v>
      </c>
      <c r="X24" s="32">
        <v>5.4684936762758571</v>
      </c>
      <c r="Y24" s="32">
        <v>5.4753126997169721</v>
      </c>
      <c r="Z24" s="32">
        <v>5.5715724086717131</v>
      </c>
      <c r="AA24" s="32">
        <v>5.6463139260897135</v>
      </c>
      <c r="AB24" s="32">
        <v>5.6129078525838292</v>
      </c>
      <c r="AC24" s="32">
        <v>5.7580404396797391</v>
      </c>
      <c r="AD24" s="32">
        <v>5.8607963225934085</v>
      </c>
      <c r="AE24" s="32">
        <v>7.0030203274778327</v>
      </c>
      <c r="AF24" s="32">
        <v>6.0692690737169643</v>
      </c>
      <c r="AG24" s="32">
        <v>6.8912608750047166</v>
      </c>
      <c r="AH24" s="32">
        <v>6.8686685473656182</v>
      </c>
      <c r="AI24" s="32">
        <v>7.8675009865377401</v>
      </c>
      <c r="AJ24" s="32">
        <v>7.9474194986421915</v>
      </c>
      <c r="AK24" s="32">
        <v>7.9952184712392587</v>
      </c>
      <c r="AL24" s="32">
        <v>9.0984294118296312</v>
      </c>
      <c r="AM24" s="32">
        <v>10.158449963288319</v>
      </c>
      <c r="AN24" s="32">
        <v>10.176459488000907</v>
      </c>
      <c r="AO24" s="32">
        <v>11.266232462753038</v>
      </c>
      <c r="AP24" s="32">
        <v>11.255167683082897</v>
      </c>
      <c r="AQ24" s="32">
        <v>11.255750263253944</v>
      </c>
      <c r="AR24" s="32">
        <v>12.395713653893052</v>
      </c>
      <c r="AS24" s="32">
        <v>12.488313525472844</v>
      </c>
      <c r="AT24" s="32">
        <v>12.559720638770321</v>
      </c>
      <c r="AU24" s="32">
        <v>13.613088228254105</v>
      </c>
      <c r="AV24" s="32">
        <v>14.629154880262783</v>
      </c>
      <c r="AW24" s="32">
        <v>15.542650811664901</v>
      </c>
      <c r="AX24" s="32">
        <v>15.639614140705293</v>
      </c>
      <c r="AY24" s="32">
        <v>15.550440967678858</v>
      </c>
      <c r="AZ24" s="32">
        <v>17.490390989445029</v>
      </c>
      <c r="BA24" s="32">
        <v>18.397997603905221</v>
      </c>
      <c r="BB24" s="32">
        <v>21.244117990893645</v>
      </c>
      <c r="BC24" s="32">
        <v>25.154368960616598</v>
      </c>
      <c r="BD24" s="32">
        <v>29.928256363846479</v>
      </c>
      <c r="BE24" s="32">
        <v>38.754210613095111</v>
      </c>
      <c r="BF24" s="32">
        <v>42.596284127066539</v>
      </c>
      <c r="BG24" s="32">
        <v>47.596461750678465</v>
      </c>
      <c r="BH24" s="32">
        <v>50.698114977229508</v>
      </c>
      <c r="BI24" s="32">
        <v>51.376012857381085</v>
      </c>
      <c r="BJ24" s="32">
        <v>53.504616613730654</v>
      </c>
      <c r="BK24" s="32">
        <v>55.523091549255263</v>
      </c>
      <c r="BL24" s="32">
        <v>56.632785723065666</v>
      </c>
      <c r="BM24" s="32">
        <v>58.783442539356074</v>
      </c>
      <c r="BN24" s="32">
        <v>58.762373938264957</v>
      </c>
    </row>
    <row r="25" spans="1:66" x14ac:dyDescent="0.2">
      <c r="A25" s="12" t="s">
        <v>159</v>
      </c>
      <c r="B25" s="16"/>
      <c r="C25" s="16"/>
      <c r="D25" s="16"/>
      <c r="E25" s="17"/>
      <c r="F25" s="17"/>
      <c r="G25" s="17"/>
      <c r="I25" s="18"/>
      <c r="J25" s="18"/>
      <c r="K25" s="18"/>
      <c r="L25" s="18"/>
      <c r="M25" s="18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</row>
    <row r="26" spans="1:66" x14ac:dyDescent="0.2">
      <c r="A26" s="13" t="s">
        <v>8</v>
      </c>
      <c r="B26" s="16">
        <f t="shared" si="3"/>
        <v>96.604510208488364</v>
      </c>
      <c r="C26" s="16">
        <f t="shared" si="4"/>
        <v>99.777638590320691</v>
      </c>
      <c r="D26" s="16">
        <f t="shared" si="5"/>
        <v>97.206484881405061</v>
      </c>
      <c r="E26" s="17">
        <f t="shared" si="1"/>
        <v>2.6472010199299237E-4</v>
      </c>
      <c r="F26" s="17">
        <f t="shared" si="2"/>
        <v>-7.5657650372818353E-4</v>
      </c>
      <c r="G26" s="17">
        <f t="shared" si="0"/>
        <v>-5.2703921711349721E-3</v>
      </c>
      <c r="I26" s="18" t="s">
        <v>63</v>
      </c>
      <c r="J26" s="18" t="s">
        <v>61</v>
      </c>
      <c r="K26" s="18" t="s">
        <v>17</v>
      </c>
      <c r="L26" s="18" t="s">
        <v>64</v>
      </c>
      <c r="M26" s="36" t="s">
        <v>60</v>
      </c>
      <c r="N26" s="32">
        <f>(N31*100)/(N31+N32-N33)</f>
        <v>92.844437826438266</v>
      </c>
      <c r="O26" s="32">
        <f>(O31*100)/(O31+O32-O33)</f>
        <v>94.886038694325663</v>
      </c>
      <c r="P26" s="32">
        <f>(P31*100)/(P31+P32-P33)</f>
        <v>95.055050045484322</v>
      </c>
      <c r="Q26" s="32">
        <f t="shared" ref="Q26:BN26" si="6">(Q31*100)/(Q31+Q32-Q33)</f>
        <v>95.386620206408267</v>
      </c>
      <c r="R26" s="32">
        <f t="shared" si="6"/>
        <v>95.676091107042112</v>
      </c>
      <c r="S26" s="32">
        <f t="shared" si="6"/>
        <v>96.319748007862387</v>
      </c>
      <c r="T26" s="32">
        <f t="shared" si="6"/>
        <v>97.445967926432857</v>
      </c>
      <c r="U26" s="32">
        <f t="shared" si="6"/>
        <v>97.024108536306983</v>
      </c>
      <c r="V26" s="32">
        <f t="shared" si="6"/>
        <v>97.234721950507776</v>
      </c>
      <c r="W26" s="32">
        <f t="shared" si="6"/>
        <v>96.569362127003004</v>
      </c>
      <c r="X26" s="32">
        <f t="shared" si="6"/>
        <v>97.899390057725242</v>
      </c>
      <c r="Y26" s="32">
        <f t="shared" si="6"/>
        <v>96.346521028141808</v>
      </c>
      <c r="Z26" s="32">
        <f t="shared" si="6"/>
        <v>96.160886927975085</v>
      </c>
      <c r="AA26" s="32">
        <f t="shared" si="6"/>
        <v>96.737763651972244</v>
      </c>
      <c r="AB26" s="32">
        <f t="shared" si="6"/>
        <v>97.76610496235277</v>
      </c>
      <c r="AC26" s="32">
        <f t="shared" si="6"/>
        <v>97.820268542256841</v>
      </c>
      <c r="AD26" s="32">
        <f t="shared" si="6"/>
        <v>95.223284284812408</v>
      </c>
      <c r="AE26" s="32">
        <f t="shared" si="6"/>
        <v>95.200757010467967</v>
      </c>
      <c r="AF26" s="32">
        <f t="shared" si="6"/>
        <v>94.015727673950821</v>
      </c>
      <c r="AG26" s="32">
        <f t="shared" si="6"/>
        <v>93.406466616988411</v>
      </c>
      <c r="AH26" s="32">
        <f t="shared" si="6"/>
        <v>92.769043736779963</v>
      </c>
      <c r="AI26" s="32">
        <f t="shared" si="6"/>
        <v>92.797201354635561</v>
      </c>
      <c r="AJ26" s="32">
        <f t="shared" si="6"/>
        <v>93.971154308518024</v>
      </c>
      <c r="AK26" s="32">
        <f t="shared" si="6"/>
        <v>95.773270489466</v>
      </c>
      <c r="AL26" s="32">
        <f t="shared" si="6"/>
        <v>98.802188942104479</v>
      </c>
      <c r="AM26" s="32">
        <f t="shared" si="6"/>
        <v>98.072447386878423</v>
      </c>
      <c r="AN26" s="32">
        <f t="shared" si="6"/>
        <v>94.539617373446688</v>
      </c>
      <c r="AO26" s="32">
        <f t="shared" si="6"/>
        <v>94.659335274932147</v>
      </c>
      <c r="AP26" s="32">
        <f t="shared" si="6"/>
        <v>94.402072341013934</v>
      </c>
      <c r="AQ26" s="32">
        <f t="shared" si="6"/>
        <v>95.371143142657644</v>
      </c>
      <c r="AR26" s="32">
        <f t="shared" si="6"/>
        <v>96.612296539653428</v>
      </c>
      <c r="AS26" s="32">
        <f t="shared" si="6"/>
        <v>98.028973851715463</v>
      </c>
      <c r="AT26" s="32">
        <f t="shared" si="6"/>
        <v>99.610450223840715</v>
      </c>
      <c r="AU26" s="32">
        <f t="shared" si="6"/>
        <v>98.220755301816553</v>
      </c>
      <c r="AV26" s="32">
        <f t="shared" si="6"/>
        <v>92.693244949745079</v>
      </c>
      <c r="AW26" s="32">
        <f t="shared" si="6"/>
        <v>95.729601964084708</v>
      </c>
      <c r="AX26" s="32">
        <f t="shared" si="6"/>
        <v>99.116505418459312</v>
      </c>
      <c r="AY26" s="32">
        <f t="shared" si="6"/>
        <v>99.522853855481628</v>
      </c>
      <c r="AZ26" s="32">
        <f t="shared" si="6"/>
        <v>99.266463147886569</v>
      </c>
      <c r="BA26" s="32">
        <f t="shared" si="6"/>
        <v>101.13536538751202</v>
      </c>
      <c r="BB26" s="32">
        <f t="shared" si="6"/>
        <v>99.54010432936667</v>
      </c>
      <c r="BC26" s="32">
        <f t="shared" si="6"/>
        <v>101.50672893753436</v>
      </c>
      <c r="BD26" s="32">
        <f t="shared" si="6"/>
        <v>104.17225576427397</v>
      </c>
      <c r="BE26" s="32">
        <f t="shared" si="6"/>
        <v>96.810072796164533</v>
      </c>
      <c r="BF26" s="32">
        <f t="shared" si="6"/>
        <v>99.187846568641575</v>
      </c>
      <c r="BG26" s="32">
        <f t="shared" si="6"/>
        <v>98.981772914125926</v>
      </c>
      <c r="BH26" s="32">
        <f t="shared" si="6"/>
        <v>100.69151193182266</v>
      </c>
      <c r="BI26" s="32">
        <f t="shared" si="6"/>
        <v>98.957450745972992</v>
      </c>
      <c r="BJ26" s="32">
        <f t="shared" si="6"/>
        <v>98.220369876926867</v>
      </c>
      <c r="BK26" s="32">
        <f t="shared" si="6"/>
        <v>97.609084104348526</v>
      </c>
      <c r="BL26" s="32">
        <f t="shared" si="6"/>
        <v>97.860694108542177</v>
      </c>
      <c r="BM26" s="32">
        <f t="shared" si="6"/>
        <v>96.176233731393481</v>
      </c>
      <c r="BN26" s="32">
        <f t="shared" si="6"/>
        <v>96.166042585814239</v>
      </c>
    </row>
    <row r="27" spans="1:66" x14ac:dyDescent="0.2">
      <c r="A27" s="13" t="s">
        <v>5</v>
      </c>
      <c r="B27" s="16">
        <f t="shared" si="3"/>
        <v>80.944189677870469</v>
      </c>
      <c r="C27" s="16">
        <f t="shared" si="4"/>
        <v>71.282712218324619</v>
      </c>
      <c r="D27" s="16">
        <f t="shared" si="5"/>
        <v>66.235555109839936</v>
      </c>
      <c r="E27" s="17">
        <f t="shared" si="1"/>
        <v>-2.255195269062554E-2</v>
      </c>
      <c r="F27" s="17">
        <f t="shared" si="2"/>
        <v>-1.3125874717535594E-2</v>
      </c>
      <c r="G27" s="17">
        <f t="shared" si="0"/>
        <v>9.7573648754583076E-3</v>
      </c>
      <c r="I27" s="18" t="s">
        <v>63</v>
      </c>
      <c r="J27" s="18" t="s">
        <v>5</v>
      </c>
      <c r="K27" s="18" t="s">
        <v>17</v>
      </c>
      <c r="L27" s="18" t="s">
        <v>64</v>
      </c>
      <c r="M27" s="36" t="s">
        <v>60</v>
      </c>
      <c r="N27" s="32">
        <f>(N34*100)/(N34+N35-N36)</f>
        <v>97.009162309442246</v>
      </c>
      <c r="O27" s="32">
        <f>(O34*100)/(O34+O35-O36)</f>
        <v>96.05341511724491</v>
      </c>
      <c r="P27" s="32">
        <f>(P34*100)/(P34+P35-P36)</f>
        <v>97.882470813090663</v>
      </c>
      <c r="Q27" s="32">
        <f t="shared" ref="Q27:BN27" si="7">(Q34*100)/(Q34+Q35-Q36)</f>
        <v>97.341979107857881</v>
      </c>
      <c r="R27" s="32">
        <f t="shared" si="7"/>
        <v>100.55508920407399</v>
      </c>
      <c r="S27" s="32">
        <f t="shared" si="7"/>
        <v>104.52037798261405</v>
      </c>
      <c r="T27" s="32">
        <f t="shared" si="7"/>
        <v>101.69296150746494</v>
      </c>
      <c r="U27" s="32">
        <f t="shared" si="7"/>
        <v>102.36147572236855</v>
      </c>
      <c r="V27" s="32">
        <f t="shared" si="7"/>
        <v>99.403576930805826</v>
      </c>
      <c r="W27" s="32">
        <f t="shared" si="7"/>
        <v>98.945974962012997</v>
      </c>
      <c r="X27" s="32">
        <f t="shared" si="7"/>
        <v>97.767368486465898</v>
      </c>
      <c r="Y27" s="32">
        <f t="shared" si="7"/>
        <v>97.6652953641468</v>
      </c>
      <c r="Z27" s="32">
        <f t="shared" si="7"/>
        <v>94.596443621687811</v>
      </c>
      <c r="AA27" s="32">
        <f t="shared" si="7"/>
        <v>99.031423507984741</v>
      </c>
      <c r="AB27" s="32">
        <f t="shared" si="7"/>
        <v>96.628291226039508</v>
      </c>
      <c r="AC27" s="32">
        <f t="shared" si="7"/>
        <v>97.064100659929849</v>
      </c>
      <c r="AD27" s="32">
        <f t="shared" si="7"/>
        <v>89.728000566271689</v>
      </c>
      <c r="AE27" s="32">
        <f t="shared" si="7"/>
        <v>92.428820650813037</v>
      </c>
      <c r="AF27" s="32">
        <f t="shared" si="7"/>
        <v>93.211396490691442</v>
      </c>
      <c r="AG27" s="32">
        <f t="shared" si="7"/>
        <v>92.61270166536822</v>
      </c>
      <c r="AH27" s="32">
        <f t="shared" si="7"/>
        <v>96.474406919127901</v>
      </c>
      <c r="AI27" s="32">
        <f t="shared" si="7"/>
        <v>98.093525195460501</v>
      </c>
      <c r="AJ27" s="32">
        <f t="shared" si="7"/>
        <v>99.258764592306932</v>
      </c>
      <c r="AK27" s="32">
        <f t="shared" si="7"/>
        <v>99.4299369892735</v>
      </c>
      <c r="AL27" s="32">
        <f t="shared" si="7"/>
        <v>97.94098303592196</v>
      </c>
      <c r="AM27" s="32">
        <f t="shared" si="7"/>
        <v>92.814748722464927</v>
      </c>
      <c r="AN27" s="32">
        <f t="shared" si="7"/>
        <v>86.232145907728693</v>
      </c>
      <c r="AO27" s="32">
        <f t="shared" si="7"/>
        <v>87.071610044362572</v>
      </c>
      <c r="AP27" s="32">
        <f t="shared" si="7"/>
        <v>72.712808831460435</v>
      </c>
      <c r="AQ27" s="32">
        <f t="shared" si="7"/>
        <v>72.967801202405553</v>
      </c>
      <c r="AR27" s="32">
        <f t="shared" si="7"/>
        <v>78.112171785146813</v>
      </c>
      <c r="AS27" s="32">
        <f t="shared" si="7"/>
        <v>84.257719591592078</v>
      </c>
      <c r="AT27" s="32">
        <f t="shared" si="7"/>
        <v>87.492785308059737</v>
      </c>
      <c r="AU27" s="32">
        <f t="shared" si="7"/>
        <v>73.427516907451462</v>
      </c>
      <c r="AV27" s="32">
        <f t="shared" si="7"/>
        <v>69.091391939828938</v>
      </c>
      <c r="AW27" s="32">
        <f t="shared" si="7"/>
        <v>75.664380303358413</v>
      </c>
      <c r="AX27" s="32">
        <f t="shared" si="7"/>
        <v>74.488402232534668</v>
      </c>
      <c r="AY27" s="32">
        <f t="shared" si="7"/>
        <v>76.801778091967464</v>
      </c>
      <c r="AZ27" s="32">
        <f t="shared" si="7"/>
        <v>78.909962635075829</v>
      </c>
      <c r="BA27" s="32">
        <f t="shared" si="7"/>
        <v>80.112750470845441</v>
      </c>
      <c r="BB27" s="32">
        <f t="shared" si="7"/>
        <v>79.621736116882829</v>
      </c>
      <c r="BC27" s="32">
        <f t="shared" si="7"/>
        <v>75.505702078609701</v>
      </c>
      <c r="BD27" s="32">
        <f t="shared" si="7"/>
        <v>68.341028352571357</v>
      </c>
      <c r="BE27" s="32">
        <f t="shared" si="7"/>
        <v>65.090673926256954</v>
      </c>
      <c r="BF27" s="32">
        <f t="shared" si="7"/>
        <v>69.316609699908142</v>
      </c>
      <c r="BG27" s="32">
        <f t="shared" si="7"/>
        <v>68.113060370158948</v>
      </c>
      <c r="BH27" s="32">
        <f t="shared" si="7"/>
        <v>62.394043451601618</v>
      </c>
      <c r="BI27" s="32">
        <f t="shared" si="7"/>
        <v>64.412790667973269</v>
      </c>
      <c r="BJ27" s="32">
        <f t="shared" si="7"/>
        <v>63.566720743833869</v>
      </c>
      <c r="BK27" s="32">
        <f t="shared" si="7"/>
        <v>67.132460660438824</v>
      </c>
      <c r="BL27" s="32">
        <f t="shared" si="7"/>
        <v>68.926604975569248</v>
      </c>
      <c r="BM27" s="32">
        <f t="shared" si="7"/>
        <v>65.467745228436442</v>
      </c>
      <c r="BN27" s="32">
        <f t="shared" si="7"/>
        <v>66.084243940921269</v>
      </c>
    </row>
    <row r="28" spans="1:66" x14ac:dyDescent="0.2">
      <c r="A28" s="13" t="s">
        <v>6</v>
      </c>
      <c r="B28" s="16">
        <f t="shared" si="3"/>
        <v>100.60942076547107</v>
      </c>
      <c r="C28" s="16">
        <f t="shared" si="4"/>
        <v>98.801091908859334</v>
      </c>
      <c r="D28" s="16">
        <f t="shared" si="5"/>
        <v>97.737924365458909</v>
      </c>
      <c r="E28" s="17">
        <f t="shared" si="1"/>
        <v>-6.1540109450348263E-4</v>
      </c>
      <c r="F28" s="17">
        <f t="shared" si="2"/>
        <v>-1.7478157403837712E-3</v>
      </c>
      <c r="G28" s="17">
        <f t="shared" si="0"/>
        <v>-1.5937888813041922E-3</v>
      </c>
      <c r="I28" s="18" t="s">
        <v>63</v>
      </c>
      <c r="J28" s="18" t="s">
        <v>6</v>
      </c>
      <c r="K28" s="18" t="s">
        <v>17</v>
      </c>
      <c r="L28" s="18" t="s">
        <v>64</v>
      </c>
      <c r="M28" s="36" t="s">
        <v>60</v>
      </c>
      <c r="N28" s="32">
        <f>(N37*100)/(N37+N38-N39)</f>
        <v>99.356724872759415</v>
      </c>
      <c r="O28" s="32">
        <f>(O37*100)/(O37+O38-O39)</f>
        <v>99.618174389147669</v>
      </c>
      <c r="P28" s="32">
        <f t="shared" ref="P28:BN28" si="8">(P37*100)/(P37+P38-P39)</f>
        <v>100.07026831057098</v>
      </c>
      <c r="Q28" s="32">
        <f t="shared" si="8"/>
        <v>101.23415330366888</v>
      </c>
      <c r="R28" s="32">
        <f t="shared" si="8"/>
        <v>102.29698620784139</v>
      </c>
      <c r="S28" s="32">
        <f t="shared" si="8"/>
        <v>102.24098823511214</v>
      </c>
      <c r="T28" s="32">
        <f t="shared" si="8"/>
        <v>101.17283154376751</v>
      </c>
      <c r="U28" s="32">
        <f t="shared" si="8"/>
        <v>101.10624129272301</v>
      </c>
      <c r="V28" s="32">
        <f t="shared" si="8"/>
        <v>100.93400625807853</v>
      </c>
      <c r="W28" s="32">
        <f t="shared" si="8"/>
        <v>100.93975350770899</v>
      </c>
      <c r="X28" s="32">
        <f t="shared" si="8"/>
        <v>101.44118366958158</v>
      </c>
      <c r="Y28" s="32">
        <f t="shared" si="8"/>
        <v>101.85370354578299</v>
      </c>
      <c r="Z28" s="32">
        <f t="shared" si="8"/>
        <v>102.03792046244925</v>
      </c>
      <c r="AA28" s="32">
        <f t="shared" si="8"/>
        <v>100.68982029594596</v>
      </c>
      <c r="AB28" s="32">
        <f t="shared" si="8"/>
        <v>100.60414402109535</v>
      </c>
      <c r="AC28" s="32">
        <f t="shared" si="8"/>
        <v>100.56132833293952</v>
      </c>
      <c r="AD28" s="32">
        <f t="shared" si="8"/>
        <v>100.17683544755029</v>
      </c>
      <c r="AE28" s="32">
        <f t="shared" si="8"/>
        <v>100.39175874184031</v>
      </c>
      <c r="AF28" s="32">
        <f t="shared" si="8"/>
        <v>100.61080130238754</v>
      </c>
      <c r="AG28" s="32">
        <f t="shared" si="8"/>
        <v>100.58133595036313</v>
      </c>
      <c r="AH28" s="32">
        <f t="shared" si="8"/>
        <v>100.52439878653607</v>
      </c>
      <c r="AI28" s="32">
        <f t="shared" si="8"/>
        <v>100.61598362567115</v>
      </c>
      <c r="AJ28" s="32">
        <f t="shared" si="8"/>
        <v>100.50939700243823</v>
      </c>
      <c r="AK28" s="32">
        <f t="shared" si="8"/>
        <v>100.6005793859055</v>
      </c>
      <c r="AL28" s="32">
        <f t="shared" si="8"/>
        <v>100.62805017480787</v>
      </c>
      <c r="AM28" s="32">
        <f t="shared" si="8"/>
        <v>100.6460262092772</v>
      </c>
      <c r="AN28" s="32">
        <f t="shared" si="8"/>
        <v>100.76976063826112</v>
      </c>
      <c r="AO28" s="32">
        <f t="shared" si="8"/>
        <v>100.6201693568608</v>
      </c>
      <c r="AP28" s="32">
        <f t="shared" si="8"/>
        <v>100.68886730980668</v>
      </c>
      <c r="AQ28" s="32">
        <f t="shared" si="8"/>
        <v>101.08454912224491</v>
      </c>
      <c r="AR28" s="32">
        <f t="shared" si="8"/>
        <v>101.50489213482972</v>
      </c>
      <c r="AS28" s="32">
        <f t="shared" si="8"/>
        <v>100.27089758648729</v>
      </c>
      <c r="AT28" s="32">
        <f t="shared" si="8"/>
        <v>100.56838612515115</v>
      </c>
      <c r="AU28" s="32">
        <f t="shared" si="8"/>
        <v>100.33448582204839</v>
      </c>
      <c r="AV28" s="32">
        <f t="shared" si="8"/>
        <v>100.38860701612411</v>
      </c>
      <c r="AW28" s="32">
        <f t="shared" si="8"/>
        <v>100.53033753894368</v>
      </c>
      <c r="AX28" s="32">
        <f t="shared" si="8"/>
        <v>99.887440916281079</v>
      </c>
      <c r="AY28" s="32">
        <f t="shared" si="8"/>
        <v>99.601007986563999</v>
      </c>
      <c r="AZ28" s="32">
        <f t="shared" si="8"/>
        <v>97.926804447446685</v>
      </c>
      <c r="BA28" s="32">
        <f t="shared" si="8"/>
        <v>98.237243625445913</v>
      </c>
      <c r="BB28" s="32">
        <f t="shared" si="8"/>
        <v>98.871654789972851</v>
      </c>
      <c r="BC28" s="32">
        <f t="shared" si="8"/>
        <v>98.995586262096751</v>
      </c>
      <c r="BD28" s="32">
        <f t="shared" si="8"/>
        <v>98.883647009418809</v>
      </c>
      <c r="BE28" s="32">
        <f t="shared" si="8"/>
        <v>99.447384955630042</v>
      </c>
      <c r="BF28" s="32">
        <f t="shared" si="8"/>
        <v>99.520791536556203</v>
      </c>
      <c r="BG28" s="32">
        <f t="shared" si="8"/>
        <v>99.278246691866386</v>
      </c>
      <c r="BH28" s="32">
        <f t="shared" si="8"/>
        <v>98.599329712432535</v>
      </c>
      <c r="BI28" s="32">
        <f t="shared" si="8"/>
        <v>97.352611555291176</v>
      </c>
      <c r="BJ28" s="32">
        <f t="shared" si="8"/>
        <v>97.812445326169154</v>
      </c>
      <c r="BK28" s="32">
        <f t="shared" si="8"/>
        <v>98.222578359432617</v>
      </c>
      <c r="BL28" s="32">
        <f t="shared" si="8"/>
        <v>97.724026142115079</v>
      </c>
      <c r="BM28" s="32">
        <f t="shared" si="8"/>
        <v>97.740207050675522</v>
      </c>
      <c r="BN28" s="32">
        <f t="shared" si="8"/>
        <v>97.190364948902186</v>
      </c>
    </row>
    <row r="29" spans="1:66" x14ac:dyDescent="0.2">
      <c r="A29" s="13" t="s">
        <v>28</v>
      </c>
      <c r="B29" s="16">
        <f t="shared" si="3"/>
        <v>85.544351041575368</v>
      </c>
      <c r="C29" s="16">
        <f t="shared" si="4"/>
        <v>91.952267219432287</v>
      </c>
      <c r="D29" s="16">
        <f t="shared" si="5"/>
        <v>87.661485824121613</v>
      </c>
      <c r="E29" s="17">
        <f t="shared" si="1"/>
        <v>6.1115952103037328E-3</v>
      </c>
      <c r="F29" s="17">
        <f t="shared" si="2"/>
        <v>4.4010265740075738E-3</v>
      </c>
      <c r="G29" s="17">
        <f t="shared" si="0"/>
        <v>-3.2868740571885838E-2</v>
      </c>
      <c r="I29" s="18" t="s">
        <v>63</v>
      </c>
      <c r="J29" s="18" t="s">
        <v>7</v>
      </c>
      <c r="K29" s="18" t="s">
        <v>17</v>
      </c>
      <c r="L29" s="18" t="s">
        <v>64</v>
      </c>
      <c r="M29" s="36" t="s">
        <v>60</v>
      </c>
      <c r="N29" s="32">
        <f>(N40*100)/(N40+N41-N42)</f>
        <v>94.983386925556744</v>
      </c>
      <c r="O29" s="32">
        <f t="shared" ref="O29:BN29" si="9">(O40*100)/(O40+O41-O42)</f>
        <v>94.376364725428175</v>
      </c>
      <c r="P29" s="32">
        <f t="shared" si="9"/>
        <v>93.69604955575268</v>
      </c>
      <c r="Q29" s="32">
        <f t="shared" si="9"/>
        <v>94.288416186164554</v>
      </c>
      <c r="R29" s="32">
        <f t="shared" si="9"/>
        <v>94.780059950375275</v>
      </c>
      <c r="S29" s="32">
        <f t="shared" si="9"/>
        <v>94.71370807091742</v>
      </c>
      <c r="T29" s="32">
        <f t="shared" si="9"/>
        <v>93.806761009655517</v>
      </c>
      <c r="U29" s="32">
        <f t="shared" si="9"/>
        <v>92.264598916892979</v>
      </c>
      <c r="V29" s="32">
        <f t="shared" si="9"/>
        <v>91.096153096583294</v>
      </c>
      <c r="W29" s="32">
        <f t="shared" si="9"/>
        <v>89.985812645163179</v>
      </c>
      <c r="X29" s="32">
        <f t="shared" si="9"/>
        <v>89.41073921715558</v>
      </c>
      <c r="Y29" s="32">
        <f t="shared" si="9"/>
        <v>89.154030696524018</v>
      </c>
      <c r="Z29" s="32">
        <f t="shared" si="9"/>
        <v>87.228272333827135</v>
      </c>
      <c r="AA29" s="32">
        <f t="shared" si="9"/>
        <v>86.931225155155559</v>
      </c>
      <c r="AB29" s="32">
        <f t="shared" si="9"/>
        <v>87.122788503069685</v>
      </c>
      <c r="AC29" s="32">
        <f t="shared" si="9"/>
        <v>83.708701459083642</v>
      </c>
      <c r="AD29" s="32">
        <f t="shared" si="9"/>
        <v>81.965284920069976</v>
      </c>
      <c r="AE29" s="32">
        <f t="shared" si="9"/>
        <v>79.348628784294505</v>
      </c>
      <c r="AF29" s="32">
        <f t="shared" si="9"/>
        <v>75.677296779562539</v>
      </c>
      <c r="AG29" s="32">
        <f t="shared" si="9"/>
        <v>80.118921247239129</v>
      </c>
      <c r="AH29" s="32">
        <f t="shared" si="9"/>
        <v>81.921849371900507</v>
      </c>
      <c r="AI29" s="32">
        <f t="shared" si="9"/>
        <v>79.566292273432992</v>
      </c>
      <c r="AJ29" s="32">
        <f t="shared" si="9"/>
        <v>82.157350452222303</v>
      </c>
      <c r="AK29" s="32">
        <f t="shared" si="9"/>
        <v>82.638502319729355</v>
      </c>
      <c r="AL29" s="32">
        <f t="shared" si="9"/>
        <v>81.590091314296586</v>
      </c>
      <c r="AM29" s="32">
        <f t="shared" si="9"/>
        <v>81.156286149721822</v>
      </c>
      <c r="AN29" s="32">
        <f t="shared" si="9"/>
        <v>83.564773503075003</v>
      </c>
      <c r="AO29" s="32">
        <f t="shared" si="9"/>
        <v>83.186370993060208</v>
      </c>
      <c r="AP29" s="32">
        <f t="shared" si="9"/>
        <v>86.729930686598067</v>
      </c>
      <c r="AQ29" s="32">
        <f t="shared" si="9"/>
        <v>86.385359340014361</v>
      </c>
      <c r="AR29" s="32">
        <f t="shared" si="9"/>
        <v>86.078806888507998</v>
      </c>
      <c r="AS29" s="32">
        <f t="shared" si="9"/>
        <v>87.314163175359013</v>
      </c>
      <c r="AT29" s="32">
        <f t="shared" si="9"/>
        <v>87.139209757641339</v>
      </c>
      <c r="AU29" s="32">
        <f t="shared" si="9"/>
        <v>84.970496321460402</v>
      </c>
      <c r="AV29" s="32">
        <f t="shared" si="9"/>
        <v>87.596816092344014</v>
      </c>
      <c r="AW29" s="32">
        <f t="shared" si="9"/>
        <v>88.585129893412443</v>
      </c>
      <c r="AX29" s="32">
        <f t="shared" si="9"/>
        <v>87.779129424988767</v>
      </c>
      <c r="AY29" s="32">
        <f t="shared" si="9"/>
        <v>88.68583928445689</v>
      </c>
      <c r="AZ29" s="32">
        <f t="shared" si="9"/>
        <v>87.387279423925108</v>
      </c>
      <c r="BA29" s="32">
        <f t="shared" si="9"/>
        <v>88.774545753524194</v>
      </c>
      <c r="BB29" s="32">
        <f t="shared" si="9"/>
        <v>90.463959144038583</v>
      </c>
      <c r="BC29" s="32">
        <f t="shared" si="9"/>
        <v>90.262349738601912</v>
      </c>
      <c r="BD29" s="32">
        <f t="shared" si="9"/>
        <v>92.062255767971365</v>
      </c>
      <c r="BE29" s="32">
        <f t="shared" si="9"/>
        <v>93.390435282947692</v>
      </c>
      <c r="BF29" s="32">
        <f t="shared" si="9"/>
        <v>95.293427574430495</v>
      </c>
      <c r="BG29" s="32">
        <f t="shared" si="9"/>
        <v>94.961664752777054</v>
      </c>
      <c r="BH29" s="32">
        <f t="shared" si="9"/>
        <v>96.925736658983269</v>
      </c>
      <c r="BI29" s="32">
        <f t="shared" si="9"/>
        <v>96.864026651627825</v>
      </c>
      <c r="BJ29" s="32">
        <f t="shared" si="9"/>
        <v>92.528824394346401</v>
      </c>
      <c r="BK29" s="32">
        <f t="shared" si="9"/>
        <v>89.86121019611997</v>
      </c>
      <c r="BL29" s="32">
        <f t="shared" si="9"/>
        <v>88.852432862175931</v>
      </c>
      <c r="BM29" s="32">
        <f t="shared" si="9"/>
        <v>86.11461235177272</v>
      </c>
      <c r="BN29" s="32">
        <f t="shared" si="9"/>
        <v>80.950349316192984</v>
      </c>
    </row>
    <row r="30" spans="1:66" x14ac:dyDescent="0.2">
      <c r="A30" s="14" t="s">
        <v>160</v>
      </c>
      <c r="B30" s="15"/>
      <c r="C30" s="15"/>
      <c r="D30" s="15"/>
      <c r="E30" s="15"/>
      <c r="F30" s="15"/>
      <c r="G30" s="15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2"/>
      <c r="BM30" s="72"/>
      <c r="BN30" s="72"/>
    </row>
    <row r="31" spans="1:66" x14ac:dyDescent="0.2">
      <c r="A31" s="14" t="s">
        <v>125</v>
      </c>
      <c r="B31" s="15"/>
      <c r="C31" s="15"/>
      <c r="D31" s="15"/>
      <c r="E31" s="15"/>
      <c r="F31" s="15"/>
      <c r="G31" s="15"/>
      <c r="I31" s="18" t="s">
        <v>73</v>
      </c>
      <c r="J31" s="18" t="s">
        <v>61</v>
      </c>
      <c r="K31" s="18" t="s">
        <v>62</v>
      </c>
      <c r="L31" s="18" t="s">
        <v>38</v>
      </c>
      <c r="M31" s="18" t="s">
        <v>73</v>
      </c>
      <c r="N31" s="32">
        <v>90939.516000000003</v>
      </c>
      <c r="O31" s="32">
        <v>98551.418999999994</v>
      </c>
      <c r="P31" s="32">
        <v>112001.952</v>
      </c>
      <c r="Q31" s="32">
        <v>123767.318</v>
      </c>
      <c r="R31" s="32">
        <v>131951.30600000001</v>
      </c>
      <c r="S31" s="32">
        <v>144844.95800000001</v>
      </c>
      <c r="T31" s="32">
        <v>148969.473</v>
      </c>
      <c r="U31" s="32">
        <v>144593.33199999999</v>
      </c>
      <c r="V31" s="32">
        <v>143853.255</v>
      </c>
      <c r="W31" s="32">
        <v>163173.932</v>
      </c>
      <c r="X31" s="32">
        <v>172805.72700000001</v>
      </c>
      <c r="Y31" s="32">
        <v>167746.258</v>
      </c>
      <c r="Z31" s="32">
        <v>180366.93700000001</v>
      </c>
      <c r="AA31" s="32">
        <v>192342.28599999999</v>
      </c>
      <c r="AB31" s="32">
        <v>201659.68100000001</v>
      </c>
      <c r="AC31" s="32">
        <v>207179.50399999999</v>
      </c>
      <c r="AD31" s="32">
        <v>199357.49400000001</v>
      </c>
      <c r="AE31" s="32">
        <v>226410.17600000001</v>
      </c>
      <c r="AF31" s="32">
        <v>243827.74299999999</v>
      </c>
      <c r="AG31" s="32">
        <v>232709.55499999999</v>
      </c>
      <c r="AH31" s="32">
        <v>237512.40900000001</v>
      </c>
      <c r="AI31" s="32">
        <v>260505.16899999999</v>
      </c>
      <c r="AJ31" s="32">
        <v>288347.54100000003</v>
      </c>
      <c r="AK31" s="32">
        <v>305632.44900000002</v>
      </c>
      <c r="AL31" s="32">
        <v>282828.18199999997</v>
      </c>
      <c r="AM31" s="32">
        <v>293902.71299999999</v>
      </c>
      <c r="AN31" s="32">
        <v>300412.06900000002</v>
      </c>
      <c r="AO31" s="32">
        <v>294734.13</v>
      </c>
      <c r="AP31" s="32">
        <v>306868.49200000003</v>
      </c>
      <c r="AQ31" s="32">
        <v>340911.40700000001</v>
      </c>
      <c r="AR31" s="32">
        <v>336628.41600000003</v>
      </c>
      <c r="AS31" s="32">
        <v>341574.02100000001</v>
      </c>
      <c r="AT31" s="32">
        <v>348074.73300000001</v>
      </c>
      <c r="AU31" s="32">
        <v>337187.98599999998</v>
      </c>
      <c r="AV31" s="32">
        <v>356293.97700000001</v>
      </c>
      <c r="AW31" s="32">
        <v>388157.24</v>
      </c>
      <c r="AX31" s="32">
        <v>378408.38400000002</v>
      </c>
      <c r="AY31" s="32">
        <v>391605.31</v>
      </c>
      <c r="AZ31" s="32">
        <v>388458.12900000002</v>
      </c>
      <c r="BA31" s="32">
        <v>344128.42599999998</v>
      </c>
      <c r="BB31" s="32">
        <v>338686.283</v>
      </c>
      <c r="BC31" s="32">
        <v>341276.288</v>
      </c>
      <c r="BD31" s="32">
        <v>322075.17700000003</v>
      </c>
      <c r="BE31" s="32">
        <v>353049.962</v>
      </c>
      <c r="BF31" s="32">
        <v>368745.79499999998</v>
      </c>
      <c r="BG31" s="32">
        <v>391653.61300000001</v>
      </c>
      <c r="BH31" s="32">
        <v>395408.96299999999</v>
      </c>
      <c r="BI31" s="32">
        <v>415693.44400000002</v>
      </c>
      <c r="BJ31" s="32">
        <v>417782.01400000002</v>
      </c>
      <c r="BK31" s="32">
        <v>432796.71600000001</v>
      </c>
      <c r="BL31" s="32">
        <v>453142.02600000001</v>
      </c>
      <c r="BM31" s="32">
        <v>474664.234</v>
      </c>
      <c r="BN31" s="32">
        <v>486280.05699999997</v>
      </c>
    </row>
    <row r="32" spans="1:66" x14ac:dyDescent="0.2">
      <c r="B32" s="15"/>
      <c r="C32" s="15"/>
      <c r="D32" s="15"/>
      <c r="E32" s="15"/>
      <c r="F32" s="15"/>
      <c r="G32" s="15"/>
      <c r="I32" s="18" t="s">
        <v>74</v>
      </c>
      <c r="J32" s="18" t="s">
        <v>61</v>
      </c>
      <c r="K32" s="18" t="s">
        <v>62</v>
      </c>
      <c r="L32" s="18" t="s">
        <v>38</v>
      </c>
      <c r="M32" s="18" t="s">
        <v>76</v>
      </c>
      <c r="N32" s="32">
        <v>7335.8509999999997</v>
      </c>
      <c r="O32" s="32">
        <v>6332.8450000000003</v>
      </c>
      <c r="P32" s="32">
        <v>7358.125</v>
      </c>
      <c r="Q32" s="32">
        <v>7757.4690000000001</v>
      </c>
      <c r="R32" s="32">
        <v>7560.1620000000003</v>
      </c>
      <c r="S32" s="32">
        <v>7484.308</v>
      </c>
      <c r="T32" s="32">
        <v>5947.8280000000004</v>
      </c>
      <c r="U32" s="32">
        <v>6239.9179999999997</v>
      </c>
      <c r="V32" s="32">
        <v>5761.7430000000004</v>
      </c>
      <c r="W32" s="32">
        <v>7600.0640000000003</v>
      </c>
      <c r="X32" s="32">
        <v>5444.2950000000001</v>
      </c>
      <c r="Y32" s="32">
        <v>8154.06</v>
      </c>
      <c r="Z32" s="32">
        <v>10006.011</v>
      </c>
      <c r="AA32" s="32">
        <v>9184.9359999999997</v>
      </c>
      <c r="AB32" s="32">
        <v>6798.7330000000002</v>
      </c>
      <c r="AC32" s="32">
        <v>6297.067</v>
      </c>
      <c r="AD32" s="32">
        <v>11337.727999999999</v>
      </c>
      <c r="AE32" s="32">
        <v>13220.838</v>
      </c>
      <c r="AF32" s="32">
        <v>17173.324000000001</v>
      </c>
      <c r="AG32" s="32">
        <v>18039.875</v>
      </c>
      <c r="AH32" s="32">
        <v>19471.146000000001</v>
      </c>
      <c r="AI32" s="32">
        <v>21261.966</v>
      </c>
      <c r="AJ32" s="32">
        <v>19923.060000000001</v>
      </c>
      <c r="AK32" s="32">
        <v>16052.127</v>
      </c>
      <c r="AL32" s="32">
        <v>11630.137000000001</v>
      </c>
      <c r="AM32" s="32">
        <v>13584.348</v>
      </c>
      <c r="AN32" s="32">
        <v>23010.554</v>
      </c>
      <c r="AO32" s="32">
        <v>22090.734</v>
      </c>
      <c r="AP32" s="32">
        <v>23400.425999999999</v>
      </c>
      <c r="AQ32" s="32">
        <v>21046.364000000001</v>
      </c>
      <c r="AR32" s="32">
        <v>21313.628000000001</v>
      </c>
      <c r="AS32" s="32">
        <v>19473.026999999998</v>
      </c>
      <c r="AT32" s="32">
        <v>15194.635</v>
      </c>
      <c r="AU32" s="32">
        <v>17748.169999999998</v>
      </c>
      <c r="AV32" s="32">
        <v>29482.692999999999</v>
      </c>
      <c r="AW32" s="32">
        <v>19273.525000000001</v>
      </c>
      <c r="AX32" s="32">
        <v>12441.28</v>
      </c>
      <c r="AY32" s="32">
        <v>11147.564</v>
      </c>
      <c r="AZ32" s="32">
        <v>10679.263000000001</v>
      </c>
      <c r="BA32" s="32">
        <v>10565.361999999999</v>
      </c>
      <c r="BB32" s="32">
        <v>11061.43</v>
      </c>
      <c r="BC32" s="32">
        <v>10535.431</v>
      </c>
      <c r="BD32" s="32">
        <v>9852.2849999999999</v>
      </c>
      <c r="BE32" s="32">
        <v>17275.670999999998</v>
      </c>
      <c r="BF32" s="32">
        <v>14162.341</v>
      </c>
      <c r="BG32" s="32">
        <v>11222.608</v>
      </c>
      <c r="BH32" s="32">
        <v>8987.9619999999995</v>
      </c>
      <c r="BI32" s="32">
        <v>8246.98</v>
      </c>
      <c r="BJ32" s="32">
        <v>10477.701999999999</v>
      </c>
      <c r="BK32" s="32">
        <v>13583.208000000001</v>
      </c>
      <c r="BL32" s="32">
        <v>12656.800999999999</v>
      </c>
      <c r="BM32" s="32">
        <v>21332.366000000002</v>
      </c>
      <c r="BN32" s="32">
        <v>21670.83</v>
      </c>
    </row>
    <row r="33" spans="1:66" x14ac:dyDescent="0.2">
      <c r="A33" s="14"/>
      <c r="B33" s="14"/>
      <c r="C33" s="14"/>
      <c r="D33" s="14"/>
      <c r="E33" s="14"/>
      <c r="F33" s="14"/>
      <c r="G33" s="14"/>
      <c r="I33" s="18" t="s">
        <v>75</v>
      </c>
      <c r="J33" s="18" t="s">
        <v>61</v>
      </c>
      <c r="K33" s="18" t="s">
        <v>62</v>
      </c>
      <c r="L33" s="18" t="s">
        <v>38</v>
      </c>
      <c r="M33" s="18" t="s">
        <v>77</v>
      </c>
      <c r="N33" s="32">
        <v>327.10199999999998</v>
      </c>
      <c r="O33" s="32">
        <v>1021.335</v>
      </c>
      <c r="P33" s="32">
        <v>1531.5640000000001</v>
      </c>
      <c r="Q33" s="32">
        <v>1771.4549999999999</v>
      </c>
      <c r="R33" s="32">
        <v>1596.86</v>
      </c>
      <c r="S33" s="32">
        <v>1949.971</v>
      </c>
      <c r="T33" s="32">
        <v>2043.3789999999999</v>
      </c>
      <c r="U33" s="32">
        <v>1804.999</v>
      </c>
      <c r="V33" s="32">
        <v>1670.671</v>
      </c>
      <c r="W33" s="32">
        <v>1803.2909999999999</v>
      </c>
      <c r="X33" s="32">
        <v>1736.433</v>
      </c>
      <c r="Y33" s="32">
        <v>1793.0889999999999</v>
      </c>
      <c r="Z33" s="32">
        <v>2805.0680000000002</v>
      </c>
      <c r="AA33" s="32">
        <v>2698.6790000000001</v>
      </c>
      <c r="AB33" s="32">
        <v>2190.9340000000002</v>
      </c>
      <c r="AC33" s="32">
        <v>1680.481</v>
      </c>
      <c r="AD33" s="32">
        <v>1337.2950000000001</v>
      </c>
      <c r="AE33" s="32">
        <v>1807.09</v>
      </c>
      <c r="AF33" s="32">
        <v>1653.2439999999999</v>
      </c>
      <c r="AG33" s="32">
        <v>1612.98</v>
      </c>
      <c r="AH33" s="32">
        <v>958.05399999999997</v>
      </c>
      <c r="AI33" s="32">
        <v>1041.8920000000001</v>
      </c>
      <c r="AJ33" s="32">
        <v>1423.7360000000001</v>
      </c>
      <c r="AK33" s="32">
        <v>2563.7530000000002</v>
      </c>
      <c r="AL33" s="32">
        <v>8201.3189999999995</v>
      </c>
      <c r="AM33" s="32">
        <v>7807.8739999999998</v>
      </c>
      <c r="AN33" s="32">
        <v>5659.47</v>
      </c>
      <c r="AO33" s="32">
        <v>5461.8810000000003</v>
      </c>
      <c r="AP33" s="32">
        <v>5203.4989999999998</v>
      </c>
      <c r="AQ33" s="32">
        <v>4500.1629999999996</v>
      </c>
      <c r="AR33" s="32">
        <v>9509.7759999999998</v>
      </c>
      <c r="AS33" s="32">
        <v>12605.146000000001</v>
      </c>
      <c r="AT33" s="32">
        <v>13833.407999999999</v>
      </c>
      <c r="AU33" s="32">
        <v>11640.093000000001</v>
      </c>
      <c r="AV33" s="32">
        <v>1397.0129999999999</v>
      </c>
      <c r="AW33" s="32">
        <v>1958.2339999999999</v>
      </c>
      <c r="AX33" s="32">
        <v>9068.2620000000006</v>
      </c>
      <c r="AY33" s="32">
        <v>9270.0759999999991</v>
      </c>
      <c r="AZ33" s="32">
        <v>7808.723</v>
      </c>
      <c r="BA33" s="32">
        <v>14428.615</v>
      </c>
      <c r="BB33" s="32">
        <v>9496.6299999999992</v>
      </c>
      <c r="BC33" s="32">
        <v>15601.212</v>
      </c>
      <c r="BD33" s="32">
        <v>22751.881000000001</v>
      </c>
      <c r="BE33" s="32">
        <v>5642.5460000000003</v>
      </c>
      <c r="BF33" s="32">
        <v>11143.038</v>
      </c>
      <c r="BG33" s="32">
        <v>7193.6610000000001</v>
      </c>
      <c r="BH33" s="32">
        <v>11703.484</v>
      </c>
      <c r="BI33" s="32">
        <v>3867.5129999999999</v>
      </c>
      <c r="BJ33" s="32">
        <v>2908.0149999999999</v>
      </c>
      <c r="BK33" s="32">
        <v>2981.9349999999999</v>
      </c>
      <c r="BL33" s="32">
        <v>2750.7869999999998</v>
      </c>
      <c r="BM33" s="32">
        <v>2460.7069999999999</v>
      </c>
      <c r="BN33" s="32">
        <v>2283.768</v>
      </c>
    </row>
    <row r="34" spans="1:66" x14ac:dyDescent="0.2">
      <c r="A34" s="14"/>
      <c r="B34" s="14"/>
      <c r="C34" s="14"/>
      <c r="D34" s="14"/>
      <c r="E34" s="14"/>
      <c r="F34" s="14"/>
      <c r="G34" s="14"/>
      <c r="I34" s="18" t="s">
        <v>73</v>
      </c>
      <c r="J34" s="18" t="s">
        <v>5</v>
      </c>
      <c r="K34" s="18" t="s">
        <v>62</v>
      </c>
      <c r="L34" s="18" t="s">
        <v>46</v>
      </c>
      <c r="M34" s="18" t="s">
        <v>73</v>
      </c>
      <c r="N34" s="32">
        <v>1098.913</v>
      </c>
      <c r="O34" s="32">
        <v>1127.499</v>
      </c>
      <c r="P34" s="32">
        <v>1332.57</v>
      </c>
      <c r="Q34" s="32">
        <v>1491.43</v>
      </c>
      <c r="R34" s="32">
        <v>1663.874</v>
      </c>
      <c r="S34" s="32">
        <v>1856.6769999999999</v>
      </c>
      <c r="T34" s="32">
        <v>1856.164</v>
      </c>
      <c r="U34" s="32">
        <v>1868.49</v>
      </c>
      <c r="V34" s="32">
        <v>1854.9949999999999</v>
      </c>
      <c r="W34" s="32">
        <v>1997.1780000000001</v>
      </c>
      <c r="X34" s="32">
        <v>1998.059</v>
      </c>
      <c r="Y34" s="32">
        <v>2005.3409999999999</v>
      </c>
      <c r="Z34" s="32">
        <v>2139.0459999999998</v>
      </c>
      <c r="AA34" s="32">
        <v>2219.0079999999998</v>
      </c>
      <c r="AB34" s="32">
        <v>2267.35</v>
      </c>
      <c r="AC34" s="32">
        <v>2117.3989999999999</v>
      </c>
      <c r="AD34" s="32">
        <v>2231.0320000000002</v>
      </c>
      <c r="AE34" s="32">
        <v>2690.92</v>
      </c>
      <c r="AF34" s="32">
        <v>2925.4490000000001</v>
      </c>
      <c r="AG34" s="32">
        <v>3462.8380000000002</v>
      </c>
      <c r="AH34" s="32">
        <v>3940.556</v>
      </c>
      <c r="AI34" s="32">
        <v>4522.4979999999996</v>
      </c>
      <c r="AJ34" s="32">
        <v>4742.9549999999999</v>
      </c>
      <c r="AK34" s="32">
        <v>5285.7740000000003</v>
      </c>
      <c r="AL34" s="32">
        <v>5469.8090000000002</v>
      </c>
      <c r="AM34" s="32">
        <v>5206.3829999999998</v>
      </c>
      <c r="AN34" s="32">
        <v>5431.38</v>
      </c>
      <c r="AO34" s="32">
        <v>5204.17</v>
      </c>
      <c r="AP34" s="32">
        <v>5081.5789999999997</v>
      </c>
      <c r="AQ34" s="32">
        <v>6246.4129999999996</v>
      </c>
      <c r="AR34" s="32">
        <v>6313.2460000000001</v>
      </c>
      <c r="AS34" s="32">
        <v>6569.9939999999997</v>
      </c>
      <c r="AT34" s="32">
        <v>7488.4409999999998</v>
      </c>
      <c r="AU34" s="32">
        <v>7904.5280000000002</v>
      </c>
      <c r="AV34" s="32">
        <v>8177.0069999999996</v>
      </c>
      <c r="AW34" s="32">
        <v>8700.3520000000008</v>
      </c>
      <c r="AX34" s="32">
        <v>9026.5529999999999</v>
      </c>
      <c r="AY34" s="32">
        <v>9608.2780000000002</v>
      </c>
      <c r="AZ34" s="32">
        <v>10367.183000000001</v>
      </c>
      <c r="BA34" s="32">
        <v>11742.242</v>
      </c>
      <c r="BB34" s="32">
        <v>12473.116</v>
      </c>
      <c r="BC34" s="32">
        <v>13928.968000000001</v>
      </c>
      <c r="BD34" s="32">
        <v>14077.891</v>
      </c>
      <c r="BE34" s="32">
        <v>14647.602999999999</v>
      </c>
      <c r="BF34" s="32">
        <v>16112.334000000001</v>
      </c>
      <c r="BG34" s="32">
        <v>16650.208999999999</v>
      </c>
      <c r="BH34" s="32">
        <v>16357.55</v>
      </c>
      <c r="BI34" s="32">
        <v>17147.833999999999</v>
      </c>
      <c r="BJ34" s="32">
        <v>18826.514999999999</v>
      </c>
      <c r="BK34" s="32">
        <v>20208.264999999999</v>
      </c>
      <c r="BL34" s="32">
        <v>20858.614000000001</v>
      </c>
      <c r="BM34" s="32">
        <v>21882.112000000001</v>
      </c>
      <c r="BN34" s="32">
        <v>22092.425999999999</v>
      </c>
    </row>
    <row r="35" spans="1:66" x14ac:dyDescent="0.2">
      <c r="A35" s="14"/>
      <c r="B35" s="14"/>
      <c r="C35" s="14"/>
      <c r="D35" s="14"/>
      <c r="E35" s="14"/>
      <c r="F35" s="14"/>
      <c r="G35" s="14"/>
      <c r="I35" s="18" t="s">
        <v>74</v>
      </c>
      <c r="J35" s="18" t="s">
        <v>5</v>
      </c>
      <c r="K35" s="18" t="s">
        <v>62</v>
      </c>
      <c r="L35" s="18" t="s">
        <v>46</v>
      </c>
      <c r="M35" s="18" t="s">
        <v>76</v>
      </c>
      <c r="N35" s="32">
        <v>65.167000000000002</v>
      </c>
      <c r="O35" s="32">
        <v>75.593000000000004</v>
      </c>
      <c r="P35" s="32">
        <v>57.75</v>
      </c>
      <c r="Q35" s="32">
        <v>83.283000000000001</v>
      </c>
      <c r="R35" s="32">
        <v>71.941000000000003</v>
      </c>
      <c r="S35" s="32">
        <v>63.804000000000002</v>
      </c>
      <c r="T35" s="32">
        <v>79.120999999999995</v>
      </c>
      <c r="U35" s="32">
        <v>63.469000000000001</v>
      </c>
      <c r="V35" s="32">
        <v>79.667000000000002</v>
      </c>
      <c r="W35" s="32">
        <v>79.540999999999997</v>
      </c>
      <c r="X35" s="32">
        <v>112.114</v>
      </c>
      <c r="Y35" s="32">
        <v>130.16800000000001</v>
      </c>
      <c r="Z35" s="32">
        <v>201.18100000000001</v>
      </c>
      <c r="AA35" s="32">
        <v>109.256</v>
      </c>
      <c r="AB35" s="32">
        <v>148.42500000000001</v>
      </c>
      <c r="AC35" s="32">
        <v>127.82899999999999</v>
      </c>
      <c r="AD35" s="32">
        <v>287.99700000000001</v>
      </c>
      <c r="AE35" s="32">
        <v>281.51600000000002</v>
      </c>
      <c r="AF35" s="32">
        <v>293.483</v>
      </c>
      <c r="AG35" s="32">
        <v>353.91500000000002</v>
      </c>
      <c r="AH35" s="32">
        <v>248.80699999999999</v>
      </c>
      <c r="AI35" s="32">
        <v>259.738</v>
      </c>
      <c r="AJ35" s="32">
        <v>268.221</v>
      </c>
      <c r="AK35" s="32">
        <v>202.779</v>
      </c>
      <c r="AL35" s="32">
        <v>287.96800000000002</v>
      </c>
      <c r="AM35" s="32">
        <v>691.255</v>
      </c>
      <c r="AN35" s="32">
        <v>1056.7260000000001</v>
      </c>
      <c r="AO35" s="32">
        <v>930.89800000000002</v>
      </c>
      <c r="AP35" s="32">
        <v>2144.7359999999999</v>
      </c>
      <c r="AQ35" s="32">
        <v>2738.5650000000001</v>
      </c>
      <c r="AR35" s="32">
        <v>2108.8780000000002</v>
      </c>
      <c r="AS35" s="32">
        <v>1523.12</v>
      </c>
      <c r="AT35" s="32">
        <v>1553.0630000000001</v>
      </c>
      <c r="AU35" s="32">
        <v>4006.1260000000002</v>
      </c>
      <c r="AV35" s="32">
        <v>4698.1779999999999</v>
      </c>
      <c r="AW35" s="32">
        <v>3832.2950000000001</v>
      </c>
      <c r="AX35" s="32">
        <v>4621.9960000000001</v>
      </c>
      <c r="AY35" s="32">
        <v>3927.3330000000001</v>
      </c>
      <c r="AZ35" s="32">
        <v>3208.2860000000001</v>
      </c>
      <c r="BA35" s="32">
        <v>3376.6909999999998</v>
      </c>
      <c r="BB35" s="32">
        <v>3619.75</v>
      </c>
      <c r="BC35" s="32">
        <v>4904.1059999999998</v>
      </c>
      <c r="BD35" s="32">
        <v>6819.0789999999997</v>
      </c>
      <c r="BE35" s="32">
        <v>8128.5479999999998</v>
      </c>
      <c r="BF35" s="32">
        <v>7521.3370000000004</v>
      </c>
      <c r="BG35" s="32">
        <v>8346.2620000000006</v>
      </c>
      <c r="BH35" s="32">
        <v>10192.089</v>
      </c>
      <c r="BI35" s="32">
        <v>9878.6080000000002</v>
      </c>
      <c r="BJ35" s="32">
        <v>11067.142</v>
      </c>
      <c r="BK35" s="32">
        <v>10168.764999999999</v>
      </c>
      <c r="BL35" s="32">
        <v>9694.0439999999999</v>
      </c>
      <c r="BM35" s="32">
        <v>11836.404</v>
      </c>
      <c r="BN35" s="32">
        <v>11673.236000000001</v>
      </c>
    </row>
    <row r="36" spans="1:66" x14ac:dyDescent="0.2">
      <c r="A36" s="14"/>
      <c r="B36" s="14"/>
      <c r="C36" s="14"/>
      <c r="D36" s="14"/>
      <c r="E36" s="14"/>
      <c r="F36" s="14"/>
      <c r="G36" s="14"/>
      <c r="I36" s="18" t="s">
        <v>75</v>
      </c>
      <c r="J36" s="18" t="s">
        <v>5</v>
      </c>
      <c r="K36" s="18" t="s">
        <v>62</v>
      </c>
      <c r="L36" s="18" t="s">
        <v>46</v>
      </c>
      <c r="M36" s="18" t="s">
        <v>77</v>
      </c>
      <c r="N36" s="32">
        <v>31.286999999999999</v>
      </c>
      <c r="O36" s="32">
        <v>29.266999999999999</v>
      </c>
      <c r="P36" s="32">
        <v>28.922000000000001</v>
      </c>
      <c r="Q36" s="32">
        <v>42.558</v>
      </c>
      <c r="R36" s="32">
        <v>81.126000000000005</v>
      </c>
      <c r="S36" s="32">
        <v>144.10300000000001</v>
      </c>
      <c r="T36" s="32">
        <v>110.02200000000001</v>
      </c>
      <c r="U36" s="32">
        <v>106.575</v>
      </c>
      <c r="V36" s="32">
        <v>68.537000000000006</v>
      </c>
      <c r="W36" s="32">
        <v>58.265999999999998</v>
      </c>
      <c r="X36" s="32">
        <v>66.486000000000004</v>
      </c>
      <c r="Y36" s="32">
        <v>82.23</v>
      </c>
      <c r="Z36" s="32">
        <v>78.994</v>
      </c>
      <c r="AA36" s="32">
        <v>87.552999999999997</v>
      </c>
      <c r="AB36" s="32">
        <v>69.308999999999997</v>
      </c>
      <c r="AC36" s="32">
        <v>63.783999999999999</v>
      </c>
      <c r="AD36" s="32">
        <v>32.590000000000003</v>
      </c>
      <c r="AE36" s="32">
        <v>61.093000000000004</v>
      </c>
      <c r="AF36" s="32">
        <v>80.421999999999997</v>
      </c>
      <c r="AG36" s="32">
        <v>77.7</v>
      </c>
      <c r="AH36" s="32">
        <v>104.80200000000001</v>
      </c>
      <c r="AI36" s="32">
        <v>171.84200000000001</v>
      </c>
      <c r="AJ36" s="32">
        <v>232.80199999999999</v>
      </c>
      <c r="AK36" s="32">
        <v>172.47399999999999</v>
      </c>
      <c r="AL36" s="32">
        <v>172.976</v>
      </c>
      <c r="AM36" s="32">
        <v>288.20299999999997</v>
      </c>
      <c r="AN36" s="32">
        <v>189.55</v>
      </c>
      <c r="AO36" s="32">
        <v>158.18299999999999</v>
      </c>
      <c r="AP36" s="32">
        <v>237.75399999999999</v>
      </c>
      <c r="AQ36" s="32">
        <v>424.47199999999998</v>
      </c>
      <c r="AR36" s="32">
        <v>339.84199999999998</v>
      </c>
      <c r="AS36" s="32">
        <v>295.61599999999999</v>
      </c>
      <c r="AT36" s="32">
        <v>482.58</v>
      </c>
      <c r="AU36" s="32">
        <v>1145.578</v>
      </c>
      <c r="AV36" s="32">
        <v>1040.126</v>
      </c>
      <c r="AW36" s="32">
        <v>1034.037</v>
      </c>
      <c r="AX36" s="32">
        <v>1530.4839999999999</v>
      </c>
      <c r="AY36" s="32">
        <v>1025.1220000000001</v>
      </c>
      <c r="AZ36" s="32">
        <v>437.47899999999998</v>
      </c>
      <c r="BA36" s="32">
        <v>461.78800000000001</v>
      </c>
      <c r="BB36" s="32">
        <v>427.4</v>
      </c>
      <c r="BC36" s="32">
        <v>385.50299999999999</v>
      </c>
      <c r="BD36" s="32">
        <v>297.49799999999999</v>
      </c>
      <c r="BE36" s="32">
        <v>272.76900000000001</v>
      </c>
      <c r="BF36" s="32">
        <v>389.12099999999998</v>
      </c>
      <c r="BG36" s="32">
        <v>551.51300000000003</v>
      </c>
      <c r="BH36" s="32">
        <v>333.11399999999998</v>
      </c>
      <c r="BI36" s="32">
        <v>404.65800000000002</v>
      </c>
      <c r="BJ36" s="32">
        <v>276.721</v>
      </c>
      <c r="BK36" s="32">
        <v>274.95299999999997</v>
      </c>
      <c r="BL36" s="32">
        <v>290.59300000000002</v>
      </c>
      <c r="BM36" s="32">
        <v>294.25200000000001</v>
      </c>
      <c r="BN36" s="32">
        <v>334.96100000000001</v>
      </c>
    </row>
    <row r="37" spans="1:66" x14ac:dyDescent="0.2">
      <c r="A37" s="14"/>
      <c r="B37" s="14"/>
      <c r="C37" s="14"/>
      <c r="D37" s="14"/>
      <c r="E37" s="14"/>
      <c r="F37" s="14"/>
      <c r="G37" s="14"/>
      <c r="I37" s="18" t="s">
        <v>73</v>
      </c>
      <c r="J37" s="18" t="s">
        <v>6</v>
      </c>
      <c r="K37" s="18" t="s">
        <v>62</v>
      </c>
      <c r="L37" s="18" t="s">
        <v>47</v>
      </c>
      <c r="M37" s="18" t="s">
        <v>73</v>
      </c>
      <c r="N37" s="32">
        <v>2549.8890000000001</v>
      </c>
      <c r="O37" s="32">
        <v>3047.569</v>
      </c>
      <c r="P37" s="32">
        <v>4689.616</v>
      </c>
      <c r="Q37" s="32">
        <v>5980.768</v>
      </c>
      <c r="R37" s="32">
        <v>6832.2060000000001</v>
      </c>
      <c r="S37" s="32">
        <v>7403.1350000000002</v>
      </c>
      <c r="T37" s="32">
        <v>7796.3440000000001</v>
      </c>
      <c r="U37" s="32">
        <v>7756.6120000000001</v>
      </c>
      <c r="V37" s="32">
        <v>7636.2439999999997</v>
      </c>
      <c r="W37" s="32">
        <v>7655.2809999999999</v>
      </c>
      <c r="X37" s="32">
        <v>8711.5679999999993</v>
      </c>
      <c r="Y37" s="32">
        <v>9614.7909999999993</v>
      </c>
      <c r="Z37" s="32">
        <v>9763.1769999999997</v>
      </c>
      <c r="AA37" s="32">
        <v>9748.1460000000006</v>
      </c>
      <c r="AB37" s="32">
        <v>9979.0840000000007</v>
      </c>
      <c r="AC37" s="32">
        <v>10048.101000000001</v>
      </c>
      <c r="AD37" s="32">
        <v>10229.245000000001</v>
      </c>
      <c r="AE37" s="32">
        <v>11094.227000000001</v>
      </c>
      <c r="AF37" s="32">
        <v>13348.362999999999</v>
      </c>
      <c r="AG37" s="32">
        <v>14787.12</v>
      </c>
      <c r="AH37" s="32">
        <v>15442.531000000001</v>
      </c>
      <c r="AI37" s="32">
        <v>16439.39</v>
      </c>
      <c r="AJ37" s="32">
        <v>17084.133000000002</v>
      </c>
      <c r="AK37" s="32">
        <v>18583.605</v>
      </c>
      <c r="AL37" s="32">
        <v>20938.095000000001</v>
      </c>
      <c r="AM37" s="32">
        <v>22101.032999999999</v>
      </c>
      <c r="AN37" s="32">
        <v>24063.447</v>
      </c>
      <c r="AO37" s="32">
        <v>26497.413</v>
      </c>
      <c r="AP37" s="32">
        <v>27913.29</v>
      </c>
      <c r="AQ37" s="32">
        <v>29943.252</v>
      </c>
      <c r="AR37" s="32">
        <v>32598.626</v>
      </c>
      <c r="AS37" s="32">
        <v>35286.860999999997</v>
      </c>
      <c r="AT37" s="32">
        <v>38403.233999999997</v>
      </c>
      <c r="AU37" s="32">
        <v>41841.703999999998</v>
      </c>
      <c r="AV37" s="32">
        <v>45122.65</v>
      </c>
      <c r="AW37" s="32">
        <v>45820.998</v>
      </c>
      <c r="AX37" s="32">
        <v>49179.169000000002</v>
      </c>
      <c r="AY37" s="32">
        <v>52883.701999999997</v>
      </c>
      <c r="AZ37" s="32">
        <v>54311.044000000002</v>
      </c>
      <c r="BA37" s="32">
        <v>57964.529000000002</v>
      </c>
      <c r="BB37" s="32">
        <v>58358.84</v>
      </c>
      <c r="BC37" s="32">
        <v>59802.805999999997</v>
      </c>
      <c r="BD37" s="32">
        <v>62677.635000000002</v>
      </c>
      <c r="BE37" s="32">
        <v>63783.881000000001</v>
      </c>
      <c r="BF37" s="32">
        <v>66349.83</v>
      </c>
      <c r="BG37" s="32">
        <v>68656.627999999997</v>
      </c>
      <c r="BH37" s="32">
        <v>70485.339000000007</v>
      </c>
      <c r="BI37" s="32">
        <v>73135.724000000002</v>
      </c>
      <c r="BJ37" s="32">
        <v>76273.646999999997</v>
      </c>
      <c r="BK37" s="32">
        <v>78963.327000000005</v>
      </c>
      <c r="BL37" s="32">
        <v>79279.398000000001</v>
      </c>
      <c r="BM37" s="32">
        <v>83321.213000000003</v>
      </c>
      <c r="BN37" s="32">
        <v>85179.948000000004</v>
      </c>
    </row>
    <row r="38" spans="1:66" x14ac:dyDescent="0.2">
      <c r="A38" s="14"/>
      <c r="B38" s="14"/>
      <c r="C38" s="14"/>
      <c r="D38" s="14"/>
      <c r="E38" s="14"/>
      <c r="F38" s="14"/>
      <c r="G38" s="14"/>
      <c r="I38" s="18" t="s">
        <v>74</v>
      </c>
      <c r="J38" s="18" t="s">
        <v>6</v>
      </c>
      <c r="K38" s="18" t="s">
        <v>62</v>
      </c>
      <c r="L38" s="18" t="s">
        <v>47</v>
      </c>
      <c r="M38" s="18" t="s">
        <v>76</v>
      </c>
      <c r="N38" s="32">
        <v>43.887</v>
      </c>
      <c r="O38" s="32">
        <v>30.504999999999999</v>
      </c>
      <c r="P38" s="32">
        <v>38.165999999999997</v>
      </c>
      <c r="Q38" s="32">
        <v>38.332000000000001</v>
      </c>
      <c r="R38" s="32">
        <v>42.786999999999999</v>
      </c>
      <c r="S38" s="32">
        <v>46.463000000000001</v>
      </c>
      <c r="T38" s="32">
        <v>56.920999999999999</v>
      </c>
      <c r="U38" s="32">
        <v>69.887</v>
      </c>
      <c r="V38" s="32">
        <v>67.212000000000003</v>
      </c>
      <c r="W38" s="32">
        <v>80.096999999999994</v>
      </c>
      <c r="X38" s="32">
        <v>79.926000000000002</v>
      </c>
      <c r="Y38" s="32">
        <v>84.930999999999997</v>
      </c>
      <c r="Z38" s="32">
        <v>95.59</v>
      </c>
      <c r="AA38" s="32">
        <v>95.74</v>
      </c>
      <c r="AB38" s="32">
        <v>128.61199999999999</v>
      </c>
      <c r="AC38" s="32">
        <v>122.626</v>
      </c>
      <c r="AD38" s="32">
        <v>129.947</v>
      </c>
      <c r="AE38" s="32">
        <v>153.577</v>
      </c>
      <c r="AF38" s="32">
        <v>160.29400000000001</v>
      </c>
      <c r="AG38" s="32">
        <v>189.36</v>
      </c>
      <c r="AH38" s="32">
        <v>199.46700000000001</v>
      </c>
      <c r="AI38" s="32">
        <v>238.98699999999999</v>
      </c>
      <c r="AJ38" s="32">
        <v>268.83600000000001</v>
      </c>
      <c r="AK38" s="32">
        <v>266.06799999999998</v>
      </c>
      <c r="AL38" s="32">
        <v>289.81200000000001</v>
      </c>
      <c r="AM38" s="32">
        <v>304.20400000000001</v>
      </c>
      <c r="AN38" s="32">
        <v>334.84800000000001</v>
      </c>
      <c r="AO38" s="32">
        <v>392.85300000000001</v>
      </c>
      <c r="AP38" s="32">
        <v>462.53399999999999</v>
      </c>
      <c r="AQ38" s="32">
        <v>522.93200000000002</v>
      </c>
      <c r="AR38" s="32">
        <v>607.77800000000002</v>
      </c>
      <c r="AS38" s="32">
        <v>678.05899999999997</v>
      </c>
      <c r="AT38" s="32">
        <v>763.13499999999999</v>
      </c>
      <c r="AU38" s="32">
        <v>1006.794</v>
      </c>
      <c r="AV38" s="32">
        <v>1341.16</v>
      </c>
      <c r="AW38" s="32">
        <v>1466.9290000000001</v>
      </c>
      <c r="AX38" s="32">
        <v>1467.9110000000001</v>
      </c>
      <c r="AY38" s="32">
        <v>1563.0360000000001</v>
      </c>
      <c r="AZ38" s="32">
        <v>2625.6689999999999</v>
      </c>
      <c r="BA38" s="32">
        <v>2713.2130000000002</v>
      </c>
      <c r="BB38" s="32">
        <v>2367.0360000000001</v>
      </c>
      <c r="BC38" s="32">
        <v>2261.1460000000002</v>
      </c>
      <c r="BD38" s="32">
        <v>2362.7600000000002</v>
      </c>
      <c r="BE38" s="32">
        <v>1617.7629999999999</v>
      </c>
      <c r="BF38" s="32">
        <v>1722.393</v>
      </c>
      <c r="BG38" s="32">
        <v>2081.3229999999999</v>
      </c>
      <c r="BH38" s="32">
        <v>2541.79</v>
      </c>
      <c r="BI38" s="32">
        <v>3493.7510000000002</v>
      </c>
      <c r="BJ38" s="32">
        <v>3222.482</v>
      </c>
      <c r="BK38" s="32">
        <v>3309.23</v>
      </c>
      <c r="BL38" s="32">
        <v>3890.5749999999998</v>
      </c>
      <c r="BM38" s="32">
        <v>3691.6379999999999</v>
      </c>
      <c r="BN38" s="32">
        <v>4421.576</v>
      </c>
    </row>
    <row r="39" spans="1:66" x14ac:dyDescent="0.2">
      <c r="A39" s="14"/>
      <c r="B39" s="14"/>
      <c r="C39" s="14"/>
      <c r="D39" s="14"/>
      <c r="E39" s="14"/>
      <c r="F39" s="14"/>
      <c r="G39" s="14"/>
      <c r="I39" s="18" t="s">
        <v>75</v>
      </c>
      <c r="J39" s="18" t="s">
        <v>6</v>
      </c>
      <c r="K39" s="18" t="s">
        <v>62</v>
      </c>
      <c r="L39" s="18" t="s">
        <v>47</v>
      </c>
      <c r="M39" s="18" t="s">
        <v>77</v>
      </c>
      <c r="N39" s="32">
        <v>27.378</v>
      </c>
      <c r="O39" s="32">
        <v>18.824000000000002</v>
      </c>
      <c r="P39" s="32">
        <v>41.459000000000003</v>
      </c>
      <c r="Q39" s="32">
        <v>111.244</v>
      </c>
      <c r="R39" s="32">
        <v>196.19800000000001</v>
      </c>
      <c r="S39" s="32">
        <v>208.73</v>
      </c>
      <c r="T39" s="32">
        <v>147.29900000000001</v>
      </c>
      <c r="U39" s="32">
        <v>154.755</v>
      </c>
      <c r="V39" s="32">
        <v>137.875</v>
      </c>
      <c r="W39" s="32">
        <v>151.36799999999999</v>
      </c>
      <c r="X39" s="32">
        <v>203.69200000000001</v>
      </c>
      <c r="Y39" s="32">
        <v>259.91699999999997</v>
      </c>
      <c r="Z39" s="32">
        <v>290.58199999999999</v>
      </c>
      <c r="AA39" s="32">
        <v>162.524</v>
      </c>
      <c r="AB39" s="32">
        <v>188.53800000000001</v>
      </c>
      <c r="AC39" s="32">
        <v>178.714</v>
      </c>
      <c r="AD39" s="32">
        <v>148.00399999999999</v>
      </c>
      <c r="AE39" s="32">
        <v>196.87</v>
      </c>
      <c r="AF39" s="32">
        <v>241.33099999999999</v>
      </c>
      <c r="AG39" s="32">
        <v>274.82600000000002</v>
      </c>
      <c r="AH39" s="32">
        <v>280.02499999999998</v>
      </c>
      <c r="AI39" s="32">
        <v>339.63099999999997</v>
      </c>
      <c r="AJ39" s="32">
        <v>355.42099999999999</v>
      </c>
      <c r="AK39" s="32">
        <v>377.01100000000002</v>
      </c>
      <c r="AL39" s="32">
        <v>420.49299999999999</v>
      </c>
      <c r="AM39" s="32">
        <v>446.06599999999997</v>
      </c>
      <c r="AN39" s="32">
        <v>518.66399999999999</v>
      </c>
      <c r="AO39" s="32">
        <v>556.16899999999998</v>
      </c>
      <c r="AP39" s="32">
        <v>653.50400000000002</v>
      </c>
      <c r="AQ39" s="32">
        <v>844.197</v>
      </c>
      <c r="AR39" s="32">
        <v>1091.079</v>
      </c>
      <c r="AS39" s="32">
        <v>773.39200000000005</v>
      </c>
      <c r="AT39" s="32">
        <v>980.18</v>
      </c>
      <c r="AU39" s="32">
        <v>1146.2819999999999</v>
      </c>
      <c r="AV39" s="32">
        <v>1515.8309999999999</v>
      </c>
      <c r="AW39" s="32">
        <v>1708.653</v>
      </c>
      <c r="AX39" s="32">
        <v>1412.4929999999999</v>
      </c>
      <c r="AY39" s="32">
        <v>1351.1890000000001</v>
      </c>
      <c r="AZ39" s="32">
        <v>1475.857</v>
      </c>
      <c r="BA39" s="32">
        <v>1673.105</v>
      </c>
      <c r="BB39" s="32">
        <v>1701.0319999999999</v>
      </c>
      <c r="BC39" s="32">
        <v>1654.384</v>
      </c>
      <c r="BD39" s="32">
        <v>1655.1569999999999</v>
      </c>
      <c r="BE39" s="32">
        <v>1263.325</v>
      </c>
      <c r="BF39" s="32">
        <v>1402.9079999999999</v>
      </c>
      <c r="BG39" s="32">
        <v>1582.1890000000001</v>
      </c>
      <c r="BH39" s="32">
        <v>1540.498</v>
      </c>
      <c r="BI39" s="32">
        <v>1504.912</v>
      </c>
      <c r="BJ39" s="32">
        <v>1516.6379999999999</v>
      </c>
      <c r="BK39" s="32">
        <v>1880.3209999999999</v>
      </c>
      <c r="BL39" s="32">
        <v>2044.173</v>
      </c>
      <c r="BM39" s="32">
        <v>1765.2180000000001</v>
      </c>
      <c r="BN39" s="32">
        <v>1959.145</v>
      </c>
    </row>
    <row r="40" spans="1:66" x14ac:dyDescent="0.2">
      <c r="A40" s="14"/>
      <c r="B40" s="14"/>
      <c r="C40" s="14"/>
      <c r="D40" s="14"/>
      <c r="E40" s="14"/>
      <c r="F40" s="14"/>
      <c r="G40" s="14"/>
      <c r="I40" s="18" t="s">
        <v>73</v>
      </c>
      <c r="J40" s="18" t="s">
        <v>7</v>
      </c>
      <c r="K40" s="18" t="s">
        <v>62</v>
      </c>
      <c r="L40" s="18" t="s">
        <v>69</v>
      </c>
      <c r="M40" s="18" t="s">
        <v>73</v>
      </c>
      <c r="N40" s="32">
        <v>1845.001</v>
      </c>
      <c r="O40" s="32">
        <v>1879.6949999999999</v>
      </c>
      <c r="P40" s="32">
        <v>1911.896</v>
      </c>
      <c r="Q40" s="32">
        <v>1936.289</v>
      </c>
      <c r="R40" s="32">
        <v>1967.998</v>
      </c>
      <c r="S40" s="32">
        <v>1977.895</v>
      </c>
      <c r="T40" s="32">
        <v>1971.729</v>
      </c>
      <c r="U40" s="32">
        <v>1859.08</v>
      </c>
      <c r="V40" s="32">
        <v>1893.0809999999999</v>
      </c>
      <c r="W40" s="32">
        <v>1959.2529999999999</v>
      </c>
      <c r="X40" s="32">
        <v>2032.0029999999999</v>
      </c>
      <c r="Y40" s="32">
        <v>2100.0329999999999</v>
      </c>
      <c r="Z40" s="32">
        <v>2191.64</v>
      </c>
      <c r="AA40" s="32">
        <v>2276.2950000000001</v>
      </c>
      <c r="AB40" s="32">
        <v>2366.038</v>
      </c>
      <c r="AC40" s="32">
        <v>2461.893</v>
      </c>
      <c r="AD40" s="32">
        <v>2547.0450000000001</v>
      </c>
      <c r="AE40" s="32">
        <v>2810.8490000000002</v>
      </c>
      <c r="AF40" s="32">
        <v>2650.8130000000001</v>
      </c>
      <c r="AG40" s="32">
        <v>2927.692</v>
      </c>
      <c r="AH40" s="32">
        <v>3184.0770000000002</v>
      </c>
      <c r="AI40" s="32">
        <v>3573.393</v>
      </c>
      <c r="AJ40" s="32">
        <v>3929.9870000000001</v>
      </c>
      <c r="AK40" s="32">
        <v>4380.8860000000004</v>
      </c>
      <c r="AL40" s="32">
        <v>4758.3789999999999</v>
      </c>
      <c r="AM40" s="32">
        <v>5303.8230000000003</v>
      </c>
      <c r="AN40" s="32">
        <v>5899.79</v>
      </c>
      <c r="AO40" s="32">
        <v>6383.1239999999998</v>
      </c>
      <c r="AP40" s="32">
        <v>6583.0680000000002</v>
      </c>
      <c r="AQ40" s="32">
        <v>7036.7380000000003</v>
      </c>
      <c r="AR40" s="32">
        <v>7619.3620000000001</v>
      </c>
      <c r="AS40" s="32">
        <v>8072.4930000000004</v>
      </c>
      <c r="AT40" s="32">
        <v>8150.2</v>
      </c>
      <c r="AU40" s="32">
        <v>8681.75</v>
      </c>
      <c r="AV40" s="32">
        <v>9475.1470000000008</v>
      </c>
      <c r="AW40" s="32">
        <v>10191.387000000001</v>
      </c>
      <c r="AX40" s="32">
        <v>10094.204</v>
      </c>
      <c r="AY40" s="32">
        <v>10516.726000000001</v>
      </c>
      <c r="AZ40" s="32">
        <v>11244.31</v>
      </c>
      <c r="BA40" s="32">
        <v>12373.714</v>
      </c>
      <c r="BB40" s="32">
        <v>14515.343000000001</v>
      </c>
      <c r="BC40" s="32">
        <v>17337.991999999998</v>
      </c>
      <c r="BD40" s="32">
        <v>21877.703000000001</v>
      </c>
      <c r="BE40" s="32">
        <v>27808.246999999999</v>
      </c>
      <c r="BF40" s="32">
        <v>32022.695</v>
      </c>
      <c r="BG40" s="32">
        <v>36471.881000000001</v>
      </c>
      <c r="BH40" s="32">
        <v>39823.67</v>
      </c>
      <c r="BI40" s="32">
        <v>40199.932000000001</v>
      </c>
      <c r="BJ40" s="32">
        <v>40385.387000000002</v>
      </c>
      <c r="BK40" s="32">
        <v>41156.091</v>
      </c>
      <c r="BL40" s="32">
        <v>41802.891000000003</v>
      </c>
      <c r="BM40" s="32">
        <v>42748.953000000001</v>
      </c>
      <c r="BN40" s="32">
        <v>40569.701999999997</v>
      </c>
    </row>
    <row r="41" spans="1:66" x14ac:dyDescent="0.2">
      <c r="A41" s="14"/>
      <c r="B41" s="14"/>
      <c r="C41" s="14"/>
      <c r="D41" s="14"/>
      <c r="E41" s="14"/>
      <c r="F41" s="14"/>
      <c r="G41" s="14"/>
      <c r="I41" s="18" t="s">
        <v>74</v>
      </c>
      <c r="J41" s="18" t="s">
        <v>7</v>
      </c>
      <c r="K41" s="18" t="s">
        <v>62</v>
      </c>
      <c r="L41" s="18" t="s">
        <v>69</v>
      </c>
      <c r="M41" s="18" t="s">
        <v>76</v>
      </c>
      <c r="N41" s="32">
        <v>102.85299999999999</v>
      </c>
      <c r="O41" s="32">
        <v>119.648</v>
      </c>
      <c r="P41" s="32">
        <v>134.36000000000001</v>
      </c>
      <c r="Q41" s="32">
        <v>125.43899999999999</v>
      </c>
      <c r="R41" s="32">
        <v>120.307</v>
      </c>
      <c r="S41" s="32">
        <v>140.05500000000001</v>
      </c>
      <c r="T41" s="32">
        <v>157.29599999999999</v>
      </c>
      <c r="U41" s="32">
        <v>187.70500000000001</v>
      </c>
      <c r="V41" s="32">
        <v>208.83699999999999</v>
      </c>
      <c r="W41" s="32">
        <v>249.45</v>
      </c>
      <c r="X41" s="32">
        <v>266.36399999999998</v>
      </c>
      <c r="Y41" s="32">
        <v>272.77600000000001</v>
      </c>
      <c r="Z41" s="32">
        <v>342.41199999999998</v>
      </c>
      <c r="AA41" s="32">
        <v>373.51900000000001</v>
      </c>
      <c r="AB41" s="32">
        <v>369.553</v>
      </c>
      <c r="AC41" s="32">
        <v>501.488</v>
      </c>
      <c r="AD41" s="32">
        <v>568.33399999999995</v>
      </c>
      <c r="AE41" s="32">
        <v>746.18799999999999</v>
      </c>
      <c r="AF41" s="32">
        <v>864.99400000000003</v>
      </c>
      <c r="AG41" s="32">
        <v>747.57799999999997</v>
      </c>
      <c r="AH41" s="32">
        <v>727.30700000000002</v>
      </c>
      <c r="AI41" s="32">
        <v>975.77</v>
      </c>
      <c r="AJ41" s="32">
        <v>897.524</v>
      </c>
      <c r="AK41" s="32">
        <v>971.40599999999995</v>
      </c>
      <c r="AL41" s="32">
        <v>1131.9390000000001</v>
      </c>
      <c r="AM41" s="32">
        <v>1344.8330000000001</v>
      </c>
      <c r="AN41" s="32">
        <v>1264.864</v>
      </c>
      <c r="AO41" s="32">
        <v>1376.7249999999999</v>
      </c>
      <c r="AP41" s="32">
        <v>1107.058</v>
      </c>
      <c r="AQ41" s="32">
        <v>1211.1310000000001</v>
      </c>
      <c r="AR41" s="32">
        <v>1378.252</v>
      </c>
      <c r="AS41" s="32">
        <v>1350.068</v>
      </c>
      <c r="AT41" s="32">
        <v>1433.6189999999999</v>
      </c>
      <c r="AU41" s="32">
        <v>2053</v>
      </c>
      <c r="AV41" s="32">
        <v>1843.653</v>
      </c>
      <c r="AW41" s="32">
        <v>1743.951</v>
      </c>
      <c r="AX41" s="32">
        <v>1923.1310000000001</v>
      </c>
      <c r="AY41" s="32">
        <v>1867.0989999999999</v>
      </c>
      <c r="AZ41" s="32">
        <v>2073.3240000000001</v>
      </c>
      <c r="BA41" s="32">
        <v>2109.404</v>
      </c>
      <c r="BB41" s="32">
        <v>1899.9469999999999</v>
      </c>
      <c r="BC41" s="32">
        <v>2232.9070000000002</v>
      </c>
      <c r="BD41" s="32">
        <v>2283.1370000000002</v>
      </c>
      <c r="BE41" s="32">
        <v>2431.9169999999999</v>
      </c>
      <c r="BF41" s="32">
        <v>2090.1</v>
      </c>
      <c r="BG41" s="32">
        <v>2465.3009999999999</v>
      </c>
      <c r="BH41" s="32">
        <v>2274.09</v>
      </c>
      <c r="BI41" s="32">
        <v>2135.366</v>
      </c>
      <c r="BJ41" s="32">
        <v>3472.8029999999999</v>
      </c>
      <c r="BK41" s="32">
        <v>4920.174</v>
      </c>
      <c r="BL41" s="32">
        <v>5588.6940000000004</v>
      </c>
      <c r="BM41" s="32">
        <v>7259.7520000000004</v>
      </c>
      <c r="BN41" s="32">
        <v>9780.3089999999993</v>
      </c>
    </row>
    <row r="42" spans="1:66" x14ac:dyDescent="0.2">
      <c r="A42" s="14"/>
      <c r="B42" s="14"/>
      <c r="C42" s="14"/>
      <c r="D42" s="14"/>
      <c r="E42" s="14"/>
      <c r="F42" s="14"/>
      <c r="G42" s="14"/>
      <c r="I42" s="18" t="s">
        <v>75</v>
      </c>
      <c r="J42" s="18" t="s">
        <v>7</v>
      </c>
      <c r="K42" s="18" t="s">
        <v>62</v>
      </c>
      <c r="L42" s="18" t="s">
        <v>69</v>
      </c>
      <c r="M42" s="18" t="s">
        <v>77</v>
      </c>
      <c r="N42" s="32">
        <v>5.4080000000000004</v>
      </c>
      <c r="O42" s="32">
        <v>7.6420000000000003</v>
      </c>
      <c r="P42" s="32">
        <v>5.726</v>
      </c>
      <c r="Q42" s="32">
        <v>8.1470000000000002</v>
      </c>
      <c r="R42" s="32">
        <v>11.920999999999999</v>
      </c>
      <c r="S42" s="32">
        <v>29.661999999999999</v>
      </c>
      <c r="T42" s="32">
        <v>27.12</v>
      </c>
      <c r="U42" s="32">
        <v>31.841000000000001</v>
      </c>
      <c r="V42" s="32">
        <v>23.805</v>
      </c>
      <c r="W42" s="32">
        <v>31.411999999999999</v>
      </c>
      <c r="X42" s="32">
        <v>25.706</v>
      </c>
      <c r="Y42" s="32">
        <v>17.297999999999998</v>
      </c>
      <c r="Z42" s="32">
        <v>21.518000000000001</v>
      </c>
      <c r="AA42" s="32">
        <v>31.312999999999999</v>
      </c>
      <c r="AB42" s="32">
        <v>19.84</v>
      </c>
      <c r="AC42" s="32">
        <v>22.356999999999999</v>
      </c>
      <c r="AD42" s="32">
        <v>7.9109999999999996</v>
      </c>
      <c r="AE42" s="32">
        <v>14.632999999999999</v>
      </c>
      <c r="AF42" s="32">
        <v>13.022</v>
      </c>
      <c r="AG42" s="32">
        <v>21.087</v>
      </c>
      <c r="AH42" s="32">
        <v>24.658999999999999</v>
      </c>
      <c r="AI42" s="32">
        <v>58.073999999999998</v>
      </c>
      <c r="AJ42" s="32">
        <v>44.023000000000003</v>
      </c>
      <c r="AK42" s="32">
        <v>51.027000000000001</v>
      </c>
      <c r="AL42" s="32">
        <v>58.262999999999998</v>
      </c>
      <c r="AM42" s="32">
        <v>113.336</v>
      </c>
      <c r="AN42" s="32">
        <v>104.514</v>
      </c>
      <c r="AO42" s="32">
        <v>86.567999999999998</v>
      </c>
      <c r="AP42" s="32">
        <v>99.819000000000003</v>
      </c>
      <c r="AQ42" s="32">
        <v>102.116</v>
      </c>
      <c r="AR42" s="32">
        <v>146.00200000000001</v>
      </c>
      <c r="AS42" s="32">
        <v>177.21899999999999</v>
      </c>
      <c r="AT42" s="32">
        <v>230.739</v>
      </c>
      <c r="AU42" s="32">
        <v>517.38</v>
      </c>
      <c r="AV42" s="32">
        <v>502.029</v>
      </c>
      <c r="AW42" s="32">
        <v>430.71300000000002</v>
      </c>
      <c r="AX42" s="32">
        <v>517.78599999999994</v>
      </c>
      <c r="AY42" s="32">
        <v>525.41999999999996</v>
      </c>
      <c r="AZ42" s="32">
        <v>450.41800000000001</v>
      </c>
      <c r="BA42" s="32">
        <v>544.76</v>
      </c>
      <c r="BB42" s="32">
        <v>369.84699999999998</v>
      </c>
      <c r="BC42" s="32">
        <v>362.45600000000002</v>
      </c>
      <c r="BD42" s="32">
        <v>396.80900000000003</v>
      </c>
      <c r="BE42" s="32">
        <v>463.83100000000002</v>
      </c>
      <c r="BF42" s="32">
        <v>508.48899999999998</v>
      </c>
      <c r="BG42" s="32">
        <v>530.23</v>
      </c>
      <c r="BH42" s="32">
        <v>1010.974</v>
      </c>
      <c r="BI42" s="32">
        <v>833.89300000000003</v>
      </c>
      <c r="BJ42" s="32">
        <v>211.91300000000001</v>
      </c>
      <c r="BK42" s="32">
        <v>276.64699999999999</v>
      </c>
      <c r="BL42" s="32">
        <v>344.03699999999998</v>
      </c>
      <c r="BM42" s="32">
        <v>366.77800000000002</v>
      </c>
      <c r="BN42" s="32">
        <v>233.239</v>
      </c>
    </row>
    <row r="43" spans="1:66" x14ac:dyDescent="0.2">
      <c r="A43" s="14"/>
      <c r="B43" s="14"/>
      <c r="C43" s="14"/>
      <c r="D43" s="14"/>
      <c r="E43" s="14"/>
      <c r="F43" s="14"/>
      <c r="G43" s="14"/>
      <c r="I43" s="28" t="s">
        <v>40</v>
      </c>
    </row>
    <row r="44" spans="1:66" x14ac:dyDescent="0.2">
      <c r="A44" s="14"/>
      <c r="B44" s="14"/>
      <c r="C44" s="14"/>
      <c r="D44" s="14"/>
      <c r="E44" s="14"/>
      <c r="F44" s="14"/>
      <c r="G44" s="14"/>
      <c r="I44" s="29" t="s">
        <v>78</v>
      </c>
    </row>
    <row r="45" spans="1:66" x14ac:dyDescent="0.2">
      <c r="A45" s="14"/>
      <c r="B45" s="14"/>
      <c r="C45" s="14"/>
      <c r="D45" s="14"/>
      <c r="E45" s="14"/>
      <c r="F45" s="14"/>
      <c r="G45" s="14"/>
      <c r="I45" s="29" t="s">
        <v>79</v>
      </c>
    </row>
    <row r="46" spans="1:66" x14ac:dyDescent="0.2">
      <c r="A46" s="14"/>
      <c r="B46" s="14"/>
      <c r="C46" s="14"/>
      <c r="D46" s="14"/>
      <c r="E46" s="14"/>
      <c r="F46" s="14"/>
      <c r="G46" s="14"/>
      <c r="I46" s="35" t="s">
        <v>152</v>
      </c>
    </row>
    <row r="47" spans="1:66" x14ac:dyDescent="0.2">
      <c r="A47" s="14"/>
      <c r="B47" s="14"/>
      <c r="C47" s="14"/>
      <c r="D47" s="14"/>
      <c r="E47" s="14"/>
      <c r="F47" s="14"/>
      <c r="G47" s="14"/>
      <c r="I47" s="35"/>
    </row>
    <row r="48" spans="1:66" x14ac:dyDescent="0.2">
      <c r="A48" s="14"/>
      <c r="B48" s="14"/>
      <c r="C48" s="14"/>
      <c r="D48" s="14"/>
      <c r="E48" s="14"/>
      <c r="F48" s="14"/>
      <c r="G48" s="14"/>
    </row>
    <row r="49" spans="1:28" x14ac:dyDescent="0.2">
      <c r="B49" s="14"/>
      <c r="C49" s="14"/>
      <c r="D49" s="14"/>
      <c r="E49" s="14"/>
      <c r="F49" s="14"/>
      <c r="G49" s="14"/>
    </row>
    <row r="50" spans="1:28" x14ac:dyDescent="0.2">
      <c r="B50" s="14"/>
      <c r="C50" s="14"/>
      <c r="D50" s="14"/>
      <c r="E50" s="14"/>
      <c r="F50" s="14"/>
      <c r="G50" s="14"/>
    </row>
    <row r="51" spans="1:28" ht="18" x14ac:dyDescent="0.2">
      <c r="A51" s="20" t="s">
        <v>138</v>
      </c>
      <c r="B51" s="21"/>
      <c r="C51" s="21"/>
      <c r="D51" s="21"/>
      <c r="E51" s="21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</row>
    <row r="52" spans="1:28" x14ac:dyDescent="0.2">
      <c r="A52" s="1"/>
    </row>
    <row r="53" spans="1:28" x14ac:dyDescent="0.2">
      <c r="A53" s="39" t="s">
        <v>34</v>
      </c>
      <c r="B53" s="40"/>
      <c r="C53" s="40"/>
      <c r="D53" s="41"/>
      <c r="E53" s="40"/>
    </row>
    <row r="54" spans="1:28" x14ac:dyDescent="0.2">
      <c r="A54" s="38" t="s">
        <v>95</v>
      </c>
      <c r="B54" s="23"/>
      <c r="C54" s="23"/>
      <c r="E54" s="25" t="s">
        <v>88</v>
      </c>
    </row>
    <row r="57" spans="1:28" x14ac:dyDescent="0.2">
      <c r="I57" s="57" t="s">
        <v>15</v>
      </c>
      <c r="J57" s="57" t="s">
        <v>14</v>
      </c>
      <c r="K57" s="57" t="s">
        <v>36</v>
      </c>
      <c r="L57" s="57" t="s">
        <v>100</v>
      </c>
      <c r="M57" s="57" t="s">
        <v>101</v>
      </c>
      <c r="N57" s="57">
        <v>2000</v>
      </c>
      <c r="O57" s="57">
        <v>2001</v>
      </c>
      <c r="P57" s="57">
        <v>2002</v>
      </c>
      <c r="Q57" s="57">
        <v>2003</v>
      </c>
      <c r="R57" s="57">
        <v>2004</v>
      </c>
      <c r="S57" s="57">
        <v>2005</v>
      </c>
      <c r="T57" s="57">
        <v>2006</v>
      </c>
      <c r="U57" s="57">
        <v>2007</v>
      </c>
      <c r="V57" s="57">
        <v>2008</v>
      </c>
      <c r="W57" s="57">
        <v>2009</v>
      </c>
      <c r="X57" s="57">
        <v>2010</v>
      </c>
      <c r="Y57" s="57">
        <v>2011</v>
      </c>
      <c r="Z57" s="57">
        <v>2012</v>
      </c>
      <c r="AA57" s="57">
        <v>2013</v>
      </c>
      <c r="AB57" s="57">
        <v>2014</v>
      </c>
    </row>
    <row r="58" spans="1:28" x14ac:dyDescent="0.2">
      <c r="I58" s="4" t="s">
        <v>19</v>
      </c>
      <c r="J58" s="4" t="s">
        <v>91</v>
      </c>
      <c r="K58" s="4" t="s">
        <v>97</v>
      </c>
      <c r="L58" s="4" t="s">
        <v>93</v>
      </c>
      <c r="M58" s="4" t="s">
        <v>17</v>
      </c>
      <c r="N58" s="2">
        <v>80.900000000000006</v>
      </c>
      <c r="O58" s="2">
        <v>81.5</v>
      </c>
      <c r="P58" s="2">
        <v>80.900000000000006</v>
      </c>
      <c r="Q58" s="2">
        <v>81.8</v>
      </c>
      <c r="R58" s="2">
        <v>85</v>
      </c>
      <c r="S58" s="2">
        <v>86.6</v>
      </c>
      <c r="T58" s="2">
        <v>87.8</v>
      </c>
      <c r="U58" s="2">
        <v>92</v>
      </c>
      <c r="V58" s="2">
        <v>97.5</v>
      </c>
      <c r="W58" s="2">
        <v>96.8</v>
      </c>
      <c r="X58" s="2">
        <v>100</v>
      </c>
      <c r="Y58" s="2">
        <v>105.5</v>
      </c>
      <c r="Z58" s="2">
        <v>108.2</v>
      </c>
      <c r="AA58" s="2">
        <v>111.1</v>
      </c>
      <c r="AB58" s="2">
        <f>AVERAGE(113.3,112.9,113.3,113.7)</f>
        <v>113.3</v>
      </c>
    </row>
    <row r="59" spans="1:28" x14ac:dyDescent="0.2">
      <c r="I59" s="6" t="s">
        <v>19</v>
      </c>
      <c r="J59" s="6" t="s">
        <v>92</v>
      </c>
      <c r="K59" s="6" t="s">
        <v>97</v>
      </c>
      <c r="L59" s="6" t="s">
        <v>94</v>
      </c>
      <c r="M59" s="6" t="s">
        <v>17</v>
      </c>
      <c r="N59" s="3">
        <v>60.5</v>
      </c>
      <c r="O59" s="3">
        <v>60.5</v>
      </c>
      <c r="P59" s="3">
        <v>60.2</v>
      </c>
      <c r="Q59" s="3">
        <v>62.2</v>
      </c>
      <c r="R59" s="3">
        <v>68.400000000000006</v>
      </c>
      <c r="S59" s="3">
        <v>70.400000000000006</v>
      </c>
      <c r="T59" s="3">
        <v>72</v>
      </c>
      <c r="U59" s="3">
        <v>80.8</v>
      </c>
      <c r="V59" s="3">
        <v>92.4</v>
      </c>
      <c r="W59" s="3">
        <v>93</v>
      </c>
      <c r="X59" s="3">
        <v>100</v>
      </c>
      <c r="Y59" s="3">
        <v>111.9</v>
      </c>
      <c r="Z59" s="3">
        <v>117.4</v>
      </c>
      <c r="AA59" s="3">
        <v>122.9</v>
      </c>
      <c r="AB59" s="3">
        <v>126.7</v>
      </c>
    </row>
    <row r="60" spans="1:28" x14ac:dyDescent="0.2">
      <c r="I60" s="4" t="s">
        <v>19</v>
      </c>
      <c r="J60" s="4" t="s">
        <v>91</v>
      </c>
      <c r="K60" s="4" t="s">
        <v>96</v>
      </c>
      <c r="L60" s="33" t="s">
        <v>42</v>
      </c>
      <c r="M60" s="4" t="s">
        <v>17</v>
      </c>
      <c r="N60" s="2">
        <f t="shared" ref="N60:AB60" si="10">(N58/$N$58)*100</f>
        <v>100</v>
      </c>
      <c r="O60" s="2">
        <f t="shared" si="10"/>
        <v>100.74165636588378</v>
      </c>
      <c r="P60" s="2">
        <f t="shared" si="10"/>
        <v>100</v>
      </c>
      <c r="Q60" s="2">
        <f t="shared" si="10"/>
        <v>101.11248454882571</v>
      </c>
      <c r="R60" s="2">
        <f t="shared" si="10"/>
        <v>105.06798516687267</v>
      </c>
      <c r="S60" s="2">
        <f t="shared" si="10"/>
        <v>107.04573547589615</v>
      </c>
      <c r="T60" s="2">
        <f t="shared" si="10"/>
        <v>108.52904820766378</v>
      </c>
      <c r="U60" s="2">
        <f t="shared" si="10"/>
        <v>113.72064276885044</v>
      </c>
      <c r="V60" s="2">
        <f t="shared" si="10"/>
        <v>120.51915945611866</v>
      </c>
      <c r="W60" s="2">
        <f t="shared" si="10"/>
        <v>119.65389369592087</v>
      </c>
      <c r="X60" s="2">
        <f t="shared" si="10"/>
        <v>123.60939431396784</v>
      </c>
      <c r="Y60" s="2">
        <f t="shared" si="10"/>
        <v>130.40791100123607</v>
      </c>
      <c r="Z60" s="2">
        <f t="shared" si="10"/>
        <v>133.74536464771322</v>
      </c>
      <c r="AA60" s="2">
        <f t="shared" si="10"/>
        <v>137.33003708281828</v>
      </c>
      <c r="AB60" s="2">
        <f t="shared" si="10"/>
        <v>140.04944375772556</v>
      </c>
    </row>
    <row r="61" spans="1:28" x14ac:dyDescent="0.2">
      <c r="I61" s="6" t="s">
        <v>19</v>
      </c>
      <c r="J61" s="6" t="s">
        <v>92</v>
      </c>
      <c r="K61" s="6" t="s">
        <v>96</v>
      </c>
      <c r="L61" s="31" t="s">
        <v>42</v>
      </c>
      <c r="M61" s="6" t="s">
        <v>17</v>
      </c>
      <c r="N61" s="3">
        <f t="shared" ref="N61:AB61" si="11">(N59/$N$59)*100</f>
        <v>100</v>
      </c>
      <c r="O61" s="3">
        <f t="shared" si="11"/>
        <v>100</v>
      </c>
      <c r="P61" s="3">
        <f t="shared" si="11"/>
        <v>99.504132231404967</v>
      </c>
      <c r="Q61" s="3">
        <f t="shared" si="11"/>
        <v>102.80991735537191</v>
      </c>
      <c r="R61" s="3">
        <f t="shared" si="11"/>
        <v>113.05785123966943</v>
      </c>
      <c r="S61" s="3">
        <f t="shared" si="11"/>
        <v>116.36363636363637</v>
      </c>
      <c r="T61" s="3">
        <f t="shared" si="11"/>
        <v>119.00826446280992</v>
      </c>
      <c r="U61" s="3">
        <f t="shared" si="11"/>
        <v>133.55371900826444</v>
      </c>
      <c r="V61" s="3">
        <f t="shared" si="11"/>
        <v>152.72727272727275</v>
      </c>
      <c r="W61" s="3">
        <f t="shared" si="11"/>
        <v>153.71900826446281</v>
      </c>
      <c r="X61" s="3">
        <f t="shared" si="11"/>
        <v>165.28925619834712</v>
      </c>
      <c r="Y61" s="3">
        <f t="shared" si="11"/>
        <v>184.95867768595042</v>
      </c>
      <c r="Z61" s="3">
        <f t="shared" si="11"/>
        <v>194.04958677685951</v>
      </c>
      <c r="AA61" s="3">
        <f t="shared" si="11"/>
        <v>203.14049586776858</v>
      </c>
      <c r="AB61" s="3">
        <f t="shared" si="11"/>
        <v>209.42148760330582</v>
      </c>
    </row>
    <row r="62" spans="1:28" x14ac:dyDescent="0.2">
      <c r="I62" s="42" t="s">
        <v>103</v>
      </c>
    </row>
  </sheetData>
  <mergeCells count="3">
    <mergeCell ref="A9:A10"/>
    <mergeCell ref="B9:D9"/>
    <mergeCell ref="E9:G9"/>
  </mergeCells>
  <hyperlinks>
    <hyperlink ref="C5" r:id="rId1"/>
    <hyperlink ref="C6" r:id="rId2"/>
    <hyperlink ref="C7" r:id="rId3"/>
    <hyperlink ref="C4" r:id="rId4"/>
    <hyperlink ref="E54" r:id="rId5"/>
  </hyperlinks>
  <pageMargins left="0.7" right="0.7" top="0.75" bottom="0.75" header="0.3" footer="0.3"/>
  <pageSetup paperSize="9" orientation="portrait" r:id="rId6"/>
  <ignoredErrors>
    <ignoredError sqref="B11:C11 D11 B13:D14 B20:D24 B16:D19" formulaRange="1"/>
  </ignoredErrors>
  <drawing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86"/>
  <sheetViews>
    <sheetView workbookViewId="0">
      <selection activeCell="E42" sqref="E42"/>
    </sheetView>
  </sheetViews>
  <sheetFormatPr defaultRowHeight="12.75" x14ac:dyDescent="0.2"/>
  <cols>
    <col min="1" max="1" width="36.625" customWidth="1"/>
    <col min="2" max="7" width="10.625" customWidth="1"/>
    <col min="9" max="10" width="26.25" bestFit="1" customWidth="1"/>
    <col min="11" max="11" width="13.625" bestFit="1" customWidth="1"/>
    <col min="12" max="12" width="54.625" bestFit="1" customWidth="1"/>
    <col min="13" max="13" width="41" bestFit="1" customWidth="1"/>
    <col min="14" max="37" width="9" customWidth="1"/>
    <col min="49" max="64" width="9.375" bestFit="1" customWidth="1"/>
    <col min="65" max="66" width="9.375" customWidth="1"/>
  </cols>
  <sheetData>
    <row r="1" spans="1:66" ht="18" x14ac:dyDescent="0.2">
      <c r="A1" s="20" t="s">
        <v>111</v>
      </c>
      <c r="B1" s="21"/>
      <c r="C1" s="21"/>
      <c r="D1" s="21"/>
      <c r="E1" s="21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</row>
    <row r="2" spans="1:66" x14ac:dyDescent="0.2">
      <c r="A2" s="1"/>
    </row>
    <row r="3" spans="1:66" x14ac:dyDescent="0.2">
      <c r="A3" s="24" t="s">
        <v>41</v>
      </c>
      <c r="B3" s="22"/>
      <c r="C3" s="22"/>
      <c r="D3" s="22"/>
      <c r="E3" s="22"/>
    </row>
    <row r="4" spans="1:66" x14ac:dyDescent="0.2">
      <c r="A4" s="37" t="s">
        <v>82</v>
      </c>
      <c r="C4" s="25" t="s">
        <v>81</v>
      </c>
    </row>
    <row r="5" spans="1:66" x14ac:dyDescent="0.2">
      <c r="A5" s="37" t="s">
        <v>86</v>
      </c>
      <c r="C5" s="25" t="s">
        <v>85</v>
      </c>
    </row>
    <row r="6" spans="1:66" x14ac:dyDescent="0.2">
      <c r="A6" s="37" t="s">
        <v>84</v>
      </c>
      <c r="C6" s="25" t="s">
        <v>83</v>
      </c>
    </row>
    <row r="7" spans="1:66" x14ac:dyDescent="0.2">
      <c r="A7" s="37" t="s">
        <v>89</v>
      </c>
      <c r="C7" s="25" t="s">
        <v>83</v>
      </c>
    </row>
    <row r="8" spans="1:66" x14ac:dyDescent="0.2">
      <c r="A8" s="1"/>
    </row>
    <row r="9" spans="1:66" x14ac:dyDescent="0.2">
      <c r="A9" s="83" t="s">
        <v>14</v>
      </c>
      <c r="B9" s="76" t="s">
        <v>16</v>
      </c>
      <c r="C9" s="76"/>
      <c r="D9" s="85"/>
      <c r="E9" s="86" t="s">
        <v>24</v>
      </c>
      <c r="F9" s="76"/>
      <c r="G9" s="87"/>
    </row>
    <row r="10" spans="1:66" x14ac:dyDescent="0.2">
      <c r="A10" s="84"/>
      <c r="B10" s="9" t="s">
        <v>0</v>
      </c>
      <c r="C10" s="10" t="s">
        <v>1</v>
      </c>
      <c r="D10" s="10" t="s">
        <v>157</v>
      </c>
      <c r="E10" s="9" t="s">
        <v>0</v>
      </c>
      <c r="F10" s="10" t="s">
        <v>1</v>
      </c>
      <c r="G10" s="10" t="s">
        <v>157</v>
      </c>
      <c r="I10" s="58" t="s">
        <v>14</v>
      </c>
      <c r="J10" s="58" t="s">
        <v>37</v>
      </c>
      <c r="K10" s="58" t="s">
        <v>36</v>
      </c>
      <c r="L10" s="64" t="s">
        <v>161</v>
      </c>
      <c r="M10" s="64" t="s">
        <v>162</v>
      </c>
      <c r="N10" s="58">
        <v>1961</v>
      </c>
      <c r="O10" s="58">
        <v>1962</v>
      </c>
      <c r="P10" s="58">
        <v>1963</v>
      </c>
      <c r="Q10" s="58">
        <v>1964</v>
      </c>
      <c r="R10" s="58">
        <v>1965</v>
      </c>
      <c r="S10" s="58">
        <v>1966</v>
      </c>
      <c r="T10" s="58">
        <v>1967</v>
      </c>
      <c r="U10" s="58">
        <v>1968</v>
      </c>
      <c r="V10" s="58">
        <v>1969</v>
      </c>
      <c r="W10" s="58">
        <v>1970</v>
      </c>
      <c r="X10" s="58">
        <v>1971</v>
      </c>
      <c r="Y10" s="58">
        <v>1972</v>
      </c>
      <c r="Z10" s="58">
        <v>1973</v>
      </c>
      <c r="AA10" s="58">
        <v>1974</v>
      </c>
      <c r="AB10" s="58">
        <v>1975</v>
      </c>
      <c r="AC10" s="58">
        <v>1976</v>
      </c>
      <c r="AD10" s="58">
        <v>1977</v>
      </c>
      <c r="AE10" s="58">
        <v>1978</v>
      </c>
      <c r="AF10" s="58">
        <v>1979</v>
      </c>
      <c r="AG10" s="58">
        <v>1980</v>
      </c>
      <c r="AH10" s="58">
        <v>1981</v>
      </c>
      <c r="AI10" s="58">
        <v>1982</v>
      </c>
      <c r="AJ10" s="58">
        <v>1983</v>
      </c>
      <c r="AK10" s="58">
        <v>1984</v>
      </c>
      <c r="AL10" s="58">
        <v>1985</v>
      </c>
      <c r="AM10" s="58">
        <v>1986</v>
      </c>
      <c r="AN10" s="58">
        <v>1987</v>
      </c>
      <c r="AO10" s="58">
        <v>1988</v>
      </c>
      <c r="AP10" s="58">
        <v>1989</v>
      </c>
      <c r="AQ10" s="58">
        <v>1990</v>
      </c>
      <c r="AR10" s="58">
        <v>1991</v>
      </c>
      <c r="AS10" s="58">
        <v>1992</v>
      </c>
      <c r="AT10" s="58">
        <v>1993</v>
      </c>
      <c r="AU10" s="58">
        <v>1994</v>
      </c>
      <c r="AV10" s="58">
        <v>1995</v>
      </c>
      <c r="AW10" s="58">
        <v>1996</v>
      </c>
      <c r="AX10" s="58">
        <v>1997</v>
      </c>
      <c r="AY10" s="58">
        <v>1998</v>
      </c>
      <c r="AZ10" s="58">
        <v>1999</v>
      </c>
      <c r="BA10" s="58">
        <v>2000</v>
      </c>
      <c r="BB10" s="58">
        <v>2001</v>
      </c>
      <c r="BC10" s="58">
        <v>2002</v>
      </c>
      <c r="BD10" s="58">
        <v>2003</v>
      </c>
      <c r="BE10" s="58">
        <v>2004</v>
      </c>
      <c r="BF10" s="58">
        <v>2005</v>
      </c>
      <c r="BG10" s="58">
        <v>2006</v>
      </c>
      <c r="BH10" s="58">
        <v>2007</v>
      </c>
      <c r="BI10" s="58">
        <v>2008</v>
      </c>
      <c r="BJ10" s="58">
        <v>2009</v>
      </c>
      <c r="BK10" s="58">
        <v>2010</v>
      </c>
      <c r="BL10" s="58">
        <v>2011</v>
      </c>
      <c r="BM10" s="58">
        <v>2012</v>
      </c>
      <c r="BN10" s="58">
        <v>2013</v>
      </c>
    </row>
    <row r="11" spans="1:66" x14ac:dyDescent="0.2">
      <c r="A11" s="11" t="s">
        <v>25</v>
      </c>
      <c r="B11" s="16">
        <f>AVERAGE(AL11:AX11)</f>
        <v>886.16742307692323</v>
      </c>
      <c r="C11" s="16">
        <f>AVERAGE(AX11:BJ11)</f>
        <v>1092.3408606153846</v>
      </c>
      <c r="D11" s="16">
        <f>AVERAGE(BJ11:BN11)</f>
        <v>1221.1490728000001</v>
      </c>
      <c r="E11" s="17">
        <f>(100*(EXP(LN(AX11/AL11)/($AX$10-$AL$10)))-100)/100</f>
        <v>1.9916733708725331E-2</v>
      </c>
      <c r="F11" s="17">
        <f>(100*(EXP(LN(BJ11/AX11)/($BJ$10-$AX$10)))-100)/100</f>
        <v>1.5422297365250727E-2</v>
      </c>
      <c r="G11" s="17">
        <f>(100*(EXP(LN(BN11/BJ11)/($BN$10-$BJ$10)))-100)/100</f>
        <v>1.2777047799333871E-2</v>
      </c>
      <c r="I11" s="18" t="s">
        <v>3</v>
      </c>
      <c r="J11" s="18" t="s">
        <v>13</v>
      </c>
      <c r="K11" s="18" t="s">
        <v>45</v>
      </c>
      <c r="L11" s="18" t="s">
        <v>141</v>
      </c>
      <c r="M11" s="18" t="s">
        <v>142</v>
      </c>
      <c r="N11" s="32">
        <v>458.626687</v>
      </c>
      <c r="O11" s="32">
        <v>467.96214400000002</v>
      </c>
      <c r="P11" s="32">
        <v>477.61599200000001</v>
      </c>
      <c r="Q11" s="32">
        <v>487.60740600000003</v>
      </c>
      <c r="R11" s="32">
        <v>497.95233200000001</v>
      </c>
      <c r="S11" s="32">
        <v>508.65624700000001</v>
      </c>
      <c r="T11" s="32">
        <v>519.72224600000004</v>
      </c>
      <c r="U11" s="32">
        <v>531.16098599999998</v>
      </c>
      <c r="V11" s="32">
        <v>542.98393399999998</v>
      </c>
      <c r="W11" s="32">
        <v>555.19976799999995</v>
      </c>
      <c r="X11" s="32">
        <v>567.80506100000002</v>
      </c>
      <c r="Y11" s="32">
        <v>580.79877299999998</v>
      </c>
      <c r="Z11" s="32">
        <v>594.19296899999995</v>
      </c>
      <c r="AA11" s="32">
        <v>608.00257199999999</v>
      </c>
      <c r="AB11" s="32">
        <v>622.23235499999998</v>
      </c>
      <c r="AC11" s="32">
        <v>636.88371700000005</v>
      </c>
      <c r="AD11" s="32">
        <v>651.93514100000004</v>
      </c>
      <c r="AE11" s="32">
        <v>667.339022</v>
      </c>
      <c r="AF11" s="32">
        <v>683.03253900000004</v>
      </c>
      <c r="AG11" s="32">
        <v>698.96557499999994</v>
      </c>
      <c r="AH11" s="32">
        <v>715.10516800000005</v>
      </c>
      <c r="AI11" s="32">
        <v>731.44375200000002</v>
      </c>
      <c r="AJ11" s="32">
        <v>747.98628399999996</v>
      </c>
      <c r="AK11" s="32">
        <v>764.74939400000005</v>
      </c>
      <c r="AL11" s="32">
        <v>781.73650199999997</v>
      </c>
      <c r="AM11" s="32">
        <v>798.94180200000005</v>
      </c>
      <c r="AN11" s="32">
        <v>816.32879200000002</v>
      </c>
      <c r="AO11" s="32">
        <v>833.83351000000005</v>
      </c>
      <c r="AP11" s="32">
        <v>851.37469899999996</v>
      </c>
      <c r="AQ11" s="32">
        <v>868.89070000000004</v>
      </c>
      <c r="AR11" s="32">
        <v>886.34871199999998</v>
      </c>
      <c r="AS11" s="32">
        <v>903.74963600000001</v>
      </c>
      <c r="AT11" s="32">
        <v>921.10753399999999</v>
      </c>
      <c r="AU11" s="32">
        <v>938.45254999999997</v>
      </c>
      <c r="AV11" s="32">
        <v>955.80435499999999</v>
      </c>
      <c r="AW11" s="32">
        <v>973.14757699999996</v>
      </c>
      <c r="AX11" s="32">
        <v>990.46013100000005</v>
      </c>
      <c r="AY11" s="32">
        <v>1007.7465560000001</v>
      </c>
      <c r="AZ11" s="32">
        <v>1025.014711</v>
      </c>
      <c r="BA11" s="32">
        <v>1042.2617580000001</v>
      </c>
      <c r="BB11" s="32">
        <v>1059.500888</v>
      </c>
      <c r="BC11" s="32">
        <v>1076.705723</v>
      </c>
      <c r="BD11" s="32">
        <v>1093.786762</v>
      </c>
      <c r="BE11" s="32">
        <v>1110.6261079999999</v>
      </c>
      <c r="BF11" s="32">
        <v>1127.143548</v>
      </c>
      <c r="BG11" s="32">
        <v>1143.28935</v>
      </c>
      <c r="BH11" s="32">
        <v>1159.0952500000001</v>
      </c>
      <c r="BI11" s="32">
        <v>1174.6623340000001</v>
      </c>
      <c r="BJ11" s="32">
        <v>1190.1380690000001</v>
      </c>
      <c r="BK11" s="32">
        <v>1205.624648</v>
      </c>
      <c r="BL11" s="32">
        <v>1221.1563189999999</v>
      </c>
      <c r="BM11" s="32">
        <v>1236.6867319999999</v>
      </c>
      <c r="BN11" s="32">
        <v>1252.139596</v>
      </c>
    </row>
    <row r="12" spans="1:66" x14ac:dyDescent="0.2">
      <c r="A12" s="12" t="s">
        <v>56</v>
      </c>
      <c r="B12" s="16">
        <f>AVERAGE(AL12:AX12)/1000</f>
        <v>368.24720005404629</v>
      </c>
      <c r="C12" s="16">
        <f>AVERAGE(AX12:BJ12)/1000</f>
        <v>760.82696924341053</v>
      </c>
      <c r="D12" s="16">
        <f>AVERAGE(BJ12:BN12)/1000</f>
        <v>1316.2523231532548</v>
      </c>
      <c r="E12" s="17">
        <f t="shared" ref="E12:E29" si="0">(100*(EXP(LN(AX12/AL12)/($AX$10-$AL$10)))-100)/100</f>
        <v>5.5604114197357578E-2</v>
      </c>
      <c r="F12" s="17">
        <f t="shared" ref="F12:F29" si="1">(100*(EXP(LN(BJ12/AX12)/($BJ$10-$AX$10)))-100)/100</f>
        <v>6.9765390082488776E-2</v>
      </c>
      <c r="G12" s="17">
        <f t="shared" ref="G12:G29" si="2">(100*(EXP(LN(BN12/BJ12)/($BN$10-$BJ$10)))-100)/100</f>
        <v>7.2032441675217884E-2</v>
      </c>
      <c r="I12" s="18" t="s">
        <v>51</v>
      </c>
      <c r="J12" s="18" t="s">
        <v>57</v>
      </c>
      <c r="K12" s="18" t="s">
        <v>53</v>
      </c>
      <c r="L12" s="18" t="s">
        <v>66</v>
      </c>
      <c r="M12" s="18" t="s">
        <v>52</v>
      </c>
      <c r="N12" s="32">
        <v>106481.61660573658</v>
      </c>
      <c r="O12" s="32">
        <v>109602.72880466042</v>
      </c>
      <c r="P12" s="32">
        <v>116172.70355494159</v>
      </c>
      <c r="Q12" s="32">
        <v>124830.99720631352</v>
      </c>
      <c r="R12" s="32">
        <v>121540.73909246713</v>
      </c>
      <c r="S12" s="32">
        <v>121473.49209637986</v>
      </c>
      <c r="T12" s="32">
        <v>130979.9626813581</v>
      </c>
      <c r="U12" s="32">
        <v>135417.47105050611</v>
      </c>
      <c r="V12" s="32">
        <v>144273.36780711051</v>
      </c>
      <c r="W12" s="32">
        <v>151713.87683282248</v>
      </c>
      <c r="X12" s="32">
        <v>154206.430210978</v>
      </c>
      <c r="Y12" s="32">
        <v>153353.20400832591</v>
      </c>
      <c r="Z12" s="32">
        <v>158406.99125922075</v>
      </c>
      <c r="AA12" s="32">
        <v>160284.64676553247</v>
      </c>
      <c r="AB12" s="32">
        <v>174950.55091722962</v>
      </c>
      <c r="AC12" s="32">
        <v>177860.15989209188</v>
      </c>
      <c r="AD12" s="32">
        <v>190763.49578422084</v>
      </c>
      <c r="AE12" s="32">
        <v>201660.92169535937</v>
      </c>
      <c r="AF12" s="32">
        <v>191097.55417608548</v>
      </c>
      <c r="AG12" s="32">
        <v>203969.54437127631</v>
      </c>
      <c r="AH12" s="32">
        <v>216220.37053493981</v>
      </c>
      <c r="AI12" s="32">
        <v>223735.61382610965</v>
      </c>
      <c r="AJ12" s="32">
        <v>240043.46310141214</v>
      </c>
      <c r="AK12" s="32">
        <v>249214.89456489499</v>
      </c>
      <c r="AL12" s="32">
        <v>262309.39083569078</v>
      </c>
      <c r="AM12" s="32">
        <v>274838.76721474453</v>
      </c>
      <c r="AN12" s="32">
        <v>285737.10175491736</v>
      </c>
      <c r="AO12" s="32">
        <v>313247.24963117024</v>
      </c>
      <c r="AP12" s="32">
        <v>331877.13903405401</v>
      </c>
      <c r="AQ12" s="32">
        <v>350241.40972874995</v>
      </c>
      <c r="AR12" s="32">
        <v>353942.87103637692</v>
      </c>
      <c r="AS12" s="32">
        <v>373347.42091860832</v>
      </c>
      <c r="AT12" s="32">
        <v>391084.32140704326</v>
      </c>
      <c r="AU12" s="32">
        <v>417126.32940854278</v>
      </c>
      <c r="AV12" s="32">
        <v>448721.52919515182</v>
      </c>
      <c r="AW12" s="32">
        <v>482597.86087529158</v>
      </c>
      <c r="AX12" s="32">
        <v>502142.20966225973</v>
      </c>
      <c r="AY12" s="32">
        <v>533196.77191949461</v>
      </c>
      <c r="AZ12" s="32">
        <v>580362.05502318928</v>
      </c>
      <c r="BA12" s="32">
        <v>602653.71023480198</v>
      </c>
      <c r="BB12" s="32">
        <v>631725.52190608939</v>
      </c>
      <c r="BC12" s="32">
        <v>655756.2048572062</v>
      </c>
      <c r="BD12" s="32">
        <v>707301.14410722151</v>
      </c>
      <c r="BE12" s="32">
        <v>763340.1654185002</v>
      </c>
      <c r="BF12" s="32">
        <v>834215.01360593201</v>
      </c>
      <c r="BG12" s="32">
        <v>911496.39847965515</v>
      </c>
      <c r="BH12" s="32">
        <v>1000835.4449517853</v>
      </c>
      <c r="BI12" s="32">
        <v>1039777.5223804098</v>
      </c>
      <c r="BJ12" s="32">
        <v>1127948.4376177923</v>
      </c>
      <c r="BK12" s="32">
        <v>1243675.5298524715</v>
      </c>
      <c r="BL12" s="32">
        <v>1326235.107297411</v>
      </c>
      <c r="BM12" s="32">
        <v>1393626.589559789</v>
      </c>
      <c r="BN12" s="32">
        <v>1489775.9514388097</v>
      </c>
    </row>
    <row r="13" spans="1:66" x14ac:dyDescent="0.2">
      <c r="A13" s="12" t="s">
        <v>26</v>
      </c>
      <c r="B13" s="16">
        <f t="shared" ref="B13:B29" si="3">AVERAGE(AL13:AX13)</f>
        <v>352.63705518571976</v>
      </c>
      <c r="C13" s="16">
        <f t="shared" ref="C13:C29" si="4">AVERAGE(AX13:BJ13)</f>
        <v>586.93190554343539</v>
      </c>
      <c r="D13" s="16">
        <f t="shared" ref="D13:D29" si="5">AVERAGE(BJ13:BN13)</f>
        <v>913.22723130900681</v>
      </c>
      <c r="E13" s="17">
        <f t="shared" si="0"/>
        <v>3.6320122733999372E-2</v>
      </c>
      <c r="F13" s="17">
        <f t="shared" si="1"/>
        <v>5.1983442329196522E-2</v>
      </c>
      <c r="G13" s="17">
        <f t="shared" si="2"/>
        <v>5.6419634796607457E-2</v>
      </c>
      <c r="I13" s="18" t="s">
        <v>55</v>
      </c>
      <c r="J13" s="18" t="s">
        <v>58</v>
      </c>
      <c r="K13" s="18" t="s">
        <v>59</v>
      </c>
      <c r="L13" s="18" t="s">
        <v>67</v>
      </c>
      <c r="M13" s="18" t="s">
        <v>54</v>
      </c>
      <c r="N13" s="32"/>
      <c r="O13" s="32"/>
      <c r="P13" s="32"/>
      <c r="Q13" s="32"/>
      <c r="R13" s="32"/>
      <c r="S13" s="32"/>
      <c r="T13" s="32"/>
      <c r="U13" s="32"/>
      <c r="V13" s="32"/>
      <c r="W13" s="32">
        <v>251.18319850467782</v>
      </c>
      <c r="X13" s="32">
        <v>250.95004337685069</v>
      </c>
      <c r="Y13" s="32">
        <v>244.02585649310777</v>
      </c>
      <c r="Z13" s="32">
        <v>244.1914739437874</v>
      </c>
      <c r="AA13" s="32">
        <v>234.77488351943998</v>
      </c>
      <c r="AB13" s="32">
        <v>239.06510582711169</v>
      </c>
      <c r="AC13" s="32">
        <v>242.97699213496628</v>
      </c>
      <c r="AD13" s="32">
        <v>256.8636745858006</v>
      </c>
      <c r="AE13" s="32">
        <v>264.10401257259929</v>
      </c>
      <c r="AF13" s="32">
        <v>238.97430046279385</v>
      </c>
      <c r="AG13" s="32">
        <v>247.18713123377879</v>
      </c>
      <c r="AH13" s="32">
        <v>256.72183939848492</v>
      </c>
      <c r="AI13" s="32">
        <v>253.1713737030901</v>
      </c>
      <c r="AJ13" s="32">
        <v>276.317927842708</v>
      </c>
      <c r="AK13" s="32">
        <v>276.49210757588389</v>
      </c>
      <c r="AL13" s="32">
        <v>286.86172911755432</v>
      </c>
      <c r="AM13" s="32">
        <v>298.26447677406634</v>
      </c>
      <c r="AN13" s="32">
        <v>303.88303697237825</v>
      </c>
      <c r="AO13" s="32">
        <v>325.74258017252066</v>
      </c>
      <c r="AP13" s="32">
        <v>333.82417625323563</v>
      </c>
      <c r="AQ13" s="32">
        <v>340.63793492655498</v>
      </c>
      <c r="AR13" s="32">
        <v>334.10201905909315</v>
      </c>
      <c r="AS13" s="32">
        <v>348.02782678839316</v>
      </c>
      <c r="AT13" s="32">
        <v>362.58100041738339</v>
      </c>
      <c r="AU13" s="32">
        <v>385.82620732177764</v>
      </c>
      <c r="AV13" s="32">
        <v>402.22324393918404</v>
      </c>
      <c r="AW13" s="32">
        <v>422.15841865669842</v>
      </c>
      <c r="AX13" s="32">
        <v>440.14906701551712</v>
      </c>
      <c r="AY13" s="32">
        <v>466.35642519272977</v>
      </c>
      <c r="AZ13" s="32">
        <v>497.44192273777878</v>
      </c>
      <c r="BA13" s="32">
        <v>499.07846898496689</v>
      </c>
      <c r="BB13" s="32">
        <v>511.95077560438142</v>
      </c>
      <c r="BC13" s="32">
        <v>518.25508830518231</v>
      </c>
      <c r="BD13" s="32">
        <v>555.48219051252477</v>
      </c>
      <c r="BE13" s="32">
        <v>580.48572269734507</v>
      </c>
      <c r="BF13" s="32">
        <v>626.86807011026781</v>
      </c>
      <c r="BG13" s="32">
        <v>670.85525145571103</v>
      </c>
      <c r="BH13" s="32">
        <v>727.56955360978236</v>
      </c>
      <c r="BI13" s="32">
        <v>727.07269047444754</v>
      </c>
      <c r="BJ13" s="32">
        <v>808.54954536402488</v>
      </c>
      <c r="BK13" s="32">
        <v>870.72818787051585</v>
      </c>
      <c r="BL13" s="32">
        <v>919.25600683501136</v>
      </c>
      <c r="BM13" s="32">
        <v>960.54902778681412</v>
      </c>
      <c r="BN13" s="32">
        <v>1007.0533886886675</v>
      </c>
    </row>
    <row r="14" spans="1:66" x14ac:dyDescent="0.2">
      <c r="A14" s="12" t="s">
        <v>158</v>
      </c>
      <c r="B14" s="16">
        <f t="shared" si="3"/>
        <v>50.424999999999997</v>
      </c>
      <c r="C14" s="16">
        <f t="shared" si="4"/>
        <v>48.825000000000003</v>
      </c>
      <c r="D14" s="16">
        <f t="shared" si="5"/>
        <v>48.65</v>
      </c>
      <c r="E14" s="17" t="s">
        <v>17</v>
      </c>
      <c r="F14" s="17" t="s">
        <v>17</v>
      </c>
      <c r="G14" s="17" t="s">
        <v>17</v>
      </c>
      <c r="I14" s="18" t="s">
        <v>72</v>
      </c>
      <c r="J14" s="18" t="s">
        <v>17</v>
      </c>
      <c r="K14" s="18" t="s">
        <v>50</v>
      </c>
      <c r="L14" s="5" t="s">
        <v>68</v>
      </c>
      <c r="M14" s="5" t="s">
        <v>65</v>
      </c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>
        <v>50.08</v>
      </c>
      <c r="AO14" s="32"/>
      <c r="AP14" s="32"/>
      <c r="AQ14" s="32"/>
      <c r="AR14" s="32"/>
      <c r="AS14" s="32"/>
      <c r="AT14" s="32">
        <v>50.769999999999996</v>
      </c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>
        <v>49</v>
      </c>
      <c r="BF14" s="32"/>
      <c r="BG14" s="32"/>
      <c r="BH14" s="32"/>
      <c r="BI14" s="32"/>
      <c r="BJ14" s="32">
        <v>48.65</v>
      </c>
      <c r="BK14" s="32"/>
      <c r="BL14" s="32"/>
      <c r="BM14" s="32"/>
      <c r="BN14" s="32"/>
    </row>
    <row r="15" spans="1:66" x14ac:dyDescent="0.2">
      <c r="A15" s="12" t="s">
        <v>80</v>
      </c>
      <c r="B15" s="16"/>
      <c r="C15" s="16"/>
      <c r="D15" s="16"/>
      <c r="E15" s="17"/>
      <c r="F15" s="17"/>
      <c r="G15" s="17"/>
      <c r="I15" s="18"/>
      <c r="J15" s="18"/>
      <c r="K15" s="18"/>
      <c r="L15" s="18"/>
      <c r="M15" s="18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</row>
    <row r="16" spans="1:66" x14ac:dyDescent="0.2">
      <c r="A16" s="13" t="s">
        <v>8</v>
      </c>
      <c r="B16" s="16">
        <f>AVERAGE(AL16:AX16)/1000</f>
        <v>157.61108415384615</v>
      </c>
      <c r="C16" s="16">
        <f>AVERAGE(AX16:BJ16)/1000</f>
        <v>190.03273838461536</v>
      </c>
      <c r="D16" s="16">
        <f>AVERAGE(BJ16:BN16)/1000</f>
        <v>212.45560619999998</v>
      </c>
      <c r="E16" s="17">
        <f t="shared" si="0"/>
        <v>2.5511265392439385E-2</v>
      </c>
      <c r="F16" s="17">
        <f t="shared" si="1"/>
        <v>1.276264931491795E-2</v>
      </c>
      <c r="G16" s="17">
        <f t="shared" si="2"/>
        <v>1.3684224636324842E-2</v>
      </c>
      <c r="I16" s="18" t="s">
        <v>4</v>
      </c>
      <c r="J16" s="18" t="s">
        <v>61</v>
      </c>
      <c r="K16" s="18" t="s">
        <v>62</v>
      </c>
      <c r="L16" s="18" t="s">
        <v>38</v>
      </c>
      <c r="M16" s="18" t="s">
        <v>39</v>
      </c>
      <c r="N16" s="32">
        <v>71522.519</v>
      </c>
      <c r="O16" s="32">
        <v>76909.509000000005</v>
      </c>
      <c r="P16" s="32">
        <v>74569.317999999999</v>
      </c>
      <c r="Q16" s="32">
        <v>78523.951000000001</v>
      </c>
      <c r="R16" s="32">
        <v>74133.649000000005</v>
      </c>
      <c r="S16" s="32">
        <v>78451.34</v>
      </c>
      <c r="T16" s="32">
        <v>86419.732000000004</v>
      </c>
      <c r="U16" s="32">
        <v>87428.714999999997</v>
      </c>
      <c r="V16" s="32">
        <v>90294.644</v>
      </c>
      <c r="W16" s="32">
        <v>95911.244999999995</v>
      </c>
      <c r="X16" s="32">
        <v>90123.918999999994</v>
      </c>
      <c r="Y16" s="32">
        <v>93941.872000000003</v>
      </c>
      <c r="Z16" s="32">
        <v>100131.81200000001</v>
      </c>
      <c r="AA16" s="32">
        <v>94020.588000000003</v>
      </c>
      <c r="AB16" s="32">
        <v>105338.735</v>
      </c>
      <c r="AC16" s="32">
        <v>95988.752999999997</v>
      </c>
      <c r="AD16" s="32">
        <v>111066.20699999999</v>
      </c>
      <c r="AE16" s="32">
        <v>115712.795</v>
      </c>
      <c r="AF16" s="32">
        <v>109752.43399999999</v>
      </c>
      <c r="AG16" s="32">
        <v>113176.753</v>
      </c>
      <c r="AH16" s="32">
        <v>118722.492</v>
      </c>
      <c r="AI16" s="32">
        <v>117528.45</v>
      </c>
      <c r="AJ16" s="32">
        <v>134631.867</v>
      </c>
      <c r="AK16" s="32">
        <v>132447.08499999999</v>
      </c>
      <c r="AL16" s="32">
        <v>130167.72100000001</v>
      </c>
      <c r="AM16" s="32">
        <v>134469.33900000001</v>
      </c>
      <c r="AN16" s="32">
        <v>140619.33199999999</v>
      </c>
      <c r="AO16" s="32">
        <v>153524.25399999999</v>
      </c>
      <c r="AP16" s="32">
        <v>162180.397</v>
      </c>
      <c r="AQ16" s="32">
        <v>146958.80900000001</v>
      </c>
      <c r="AR16" s="32">
        <v>158483.614</v>
      </c>
      <c r="AS16" s="32">
        <v>168021.11799999999</v>
      </c>
      <c r="AT16" s="32">
        <v>165950.56599999999</v>
      </c>
      <c r="AU16" s="32">
        <v>166888.364</v>
      </c>
      <c r="AV16" s="32">
        <v>170548.44899999999</v>
      </c>
      <c r="AW16" s="32">
        <v>175020.302</v>
      </c>
      <c r="AX16" s="32">
        <v>176111.829</v>
      </c>
      <c r="AY16" s="32">
        <v>180771.204</v>
      </c>
      <c r="AZ16" s="32">
        <v>183137.14799999999</v>
      </c>
      <c r="BA16" s="32">
        <v>187792.073</v>
      </c>
      <c r="BB16" s="32">
        <v>186402.264</v>
      </c>
      <c r="BC16" s="32">
        <v>182041.67499999999</v>
      </c>
      <c r="BD16" s="32">
        <v>184762.95499999999</v>
      </c>
      <c r="BE16" s="32">
        <v>187449.704</v>
      </c>
      <c r="BF16" s="32">
        <v>189706.927</v>
      </c>
      <c r="BG16" s="32">
        <v>195737.264</v>
      </c>
      <c r="BH16" s="32">
        <v>202949.05900000001</v>
      </c>
      <c r="BI16" s="32">
        <v>208503.644</v>
      </c>
      <c r="BJ16" s="32">
        <v>205059.853</v>
      </c>
      <c r="BK16" s="32">
        <v>213543.649</v>
      </c>
      <c r="BL16" s="32">
        <v>215525.277</v>
      </c>
      <c r="BM16" s="32">
        <v>211632.55499999999</v>
      </c>
      <c r="BN16" s="32">
        <v>216516.69699999999</v>
      </c>
    </row>
    <row r="17" spans="1:66" x14ac:dyDescent="0.2">
      <c r="A17" s="13" t="s">
        <v>5</v>
      </c>
      <c r="B17" s="16">
        <f>AVERAGE(AL17:AX17)/1000</f>
        <v>6.4880960769230747</v>
      </c>
      <c r="C17" s="16">
        <f>AVERAGE(AX17:BJ17)/1000</f>
        <v>11.854381615384616</v>
      </c>
      <c r="D17" s="16">
        <f>AVERAGE(BJ17:BN17)/1000</f>
        <v>16.813459999999999</v>
      </c>
      <c r="E17" s="17">
        <f t="shared" si="0"/>
        <v>4.9443030270212629E-2</v>
      </c>
      <c r="F17" s="17">
        <f t="shared" si="1"/>
        <v>4.8506223285470752E-2</v>
      </c>
      <c r="G17" s="17">
        <f t="shared" si="2"/>
        <v>4.395999056391986E-2</v>
      </c>
      <c r="I17" s="18" t="s">
        <v>4</v>
      </c>
      <c r="J17" s="18" t="s">
        <v>5</v>
      </c>
      <c r="K17" s="18" t="s">
        <v>62</v>
      </c>
      <c r="L17" s="18" t="s">
        <v>46</v>
      </c>
      <c r="M17" s="18" t="s">
        <v>39</v>
      </c>
      <c r="N17" s="32">
        <v>2030.221</v>
      </c>
      <c r="O17" s="32">
        <v>2173.393</v>
      </c>
      <c r="P17" s="32">
        <v>2132.0369999999998</v>
      </c>
      <c r="Q17" s="32">
        <v>2090.6260000000002</v>
      </c>
      <c r="R17" s="32">
        <v>2249.5529999999999</v>
      </c>
      <c r="S17" s="32">
        <v>2171.9349999999999</v>
      </c>
      <c r="T17" s="32">
        <v>2211.828</v>
      </c>
      <c r="U17" s="32">
        <v>2256.5569999999998</v>
      </c>
      <c r="V17" s="32">
        <v>2324.0050000000001</v>
      </c>
      <c r="W17" s="32">
        <v>2496.971</v>
      </c>
      <c r="X17" s="32">
        <v>2559.3150000000001</v>
      </c>
      <c r="Y17" s="32">
        <v>2538.0079999999998</v>
      </c>
      <c r="Z17" s="32">
        <v>2875.5839999999998</v>
      </c>
      <c r="AA17" s="32">
        <v>2862.14</v>
      </c>
      <c r="AB17" s="32">
        <v>3188.873</v>
      </c>
      <c r="AC17" s="32">
        <v>3171.5169999999998</v>
      </c>
      <c r="AD17" s="32">
        <v>3803.1480000000001</v>
      </c>
      <c r="AE17" s="32">
        <v>4029.1219999999998</v>
      </c>
      <c r="AF17" s="32">
        <v>3789.0149999999999</v>
      </c>
      <c r="AG17" s="32">
        <v>4368.701</v>
      </c>
      <c r="AH17" s="32">
        <v>4481.8710000000001</v>
      </c>
      <c r="AI17" s="32">
        <v>4513.875</v>
      </c>
      <c r="AJ17" s="32">
        <v>4659.8670000000002</v>
      </c>
      <c r="AK17" s="32">
        <v>5013.6289999999999</v>
      </c>
      <c r="AL17" s="32">
        <v>5029.5240000000003</v>
      </c>
      <c r="AM17" s="32">
        <v>5270.2370000000001</v>
      </c>
      <c r="AN17" s="32">
        <v>5659.5039999999999</v>
      </c>
      <c r="AO17" s="32">
        <v>5720.5069999999996</v>
      </c>
      <c r="AP17" s="32">
        <v>6016.6</v>
      </c>
      <c r="AQ17" s="32">
        <v>6050.2539999999999</v>
      </c>
      <c r="AR17" s="32">
        <v>6340.07</v>
      </c>
      <c r="AS17" s="32">
        <v>6418.4120000000003</v>
      </c>
      <c r="AT17" s="32">
        <v>6188.47</v>
      </c>
      <c r="AU17" s="32">
        <v>6994.0940000000001</v>
      </c>
      <c r="AV17" s="32">
        <v>7302.4229999999998</v>
      </c>
      <c r="AW17" s="32">
        <v>8380.1779999999999</v>
      </c>
      <c r="AX17" s="32">
        <v>8974.9760000000006</v>
      </c>
      <c r="AY17" s="32">
        <v>8822.6209999999992</v>
      </c>
      <c r="AZ17" s="32">
        <v>11255.294</v>
      </c>
      <c r="BA17" s="32">
        <v>11110.053</v>
      </c>
      <c r="BB17" s="32">
        <v>10635.388999999999</v>
      </c>
      <c r="BC17" s="32">
        <v>11436.231</v>
      </c>
      <c r="BD17" s="32">
        <v>11079.407999999999</v>
      </c>
      <c r="BE17" s="32">
        <v>11477.056</v>
      </c>
      <c r="BF17" s="32">
        <v>12583.815000000001</v>
      </c>
      <c r="BG17" s="32">
        <v>13001.811</v>
      </c>
      <c r="BH17" s="32">
        <v>13544.679</v>
      </c>
      <c r="BI17" s="32">
        <v>14340.876</v>
      </c>
      <c r="BJ17" s="32">
        <v>15844.752</v>
      </c>
      <c r="BK17" s="32">
        <v>13906.721</v>
      </c>
      <c r="BL17" s="32">
        <v>16609.918000000001</v>
      </c>
      <c r="BM17" s="32">
        <v>18885.855</v>
      </c>
      <c r="BN17" s="32">
        <v>18820.054</v>
      </c>
    </row>
    <row r="18" spans="1:66" x14ac:dyDescent="0.2">
      <c r="A18" s="13" t="s">
        <v>6</v>
      </c>
      <c r="B18" s="16">
        <f>AVERAGE(AL18:AX18)/1000</f>
        <v>3.6458772307692313</v>
      </c>
      <c r="C18" s="16">
        <f>AVERAGE(AX18:BJ18)/1000</f>
        <v>4.5463010769230765</v>
      </c>
      <c r="D18" s="16">
        <f>AVERAGE(BJ18:BN18)/1000</f>
        <v>5.0738637999999989</v>
      </c>
      <c r="E18" s="17">
        <f t="shared" si="0"/>
        <v>2.1102582690574252E-2</v>
      </c>
      <c r="F18" s="17">
        <f t="shared" si="1"/>
        <v>2.4172936006729772E-2</v>
      </c>
      <c r="G18" s="17">
        <f t="shared" si="2"/>
        <v>-3.3609549168908327E-2</v>
      </c>
      <c r="I18" s="18" t="s">
        <v>4</v>
      </c>
      <c r="J18" s="18" t="s">
        <v>6</v>
      </c>
      <c r="K18" s="18" t="s">
        <v>62</v>
      </c>
      <c r="L18" s="18" t="s">
        <v>47</v>
      </c>
      <c r="M18" s="18" t="s">
        <v>39</v>
      </c>
      <c r="N18" s="32">
        <v>1695.1679999999999</v>
      </c>
      <c r="O18" s="32">
        <v>1737.5650000000001</v>
      </c>
      <c r="P18" s="32">
        <v>1755.45</v>
      </c>
      <c r="Q18" s="32">
        <v>1789.077</v>
      </c>
      <c r="R18" s="32">
        <v>1817.684</v>
      </c>
      <c r="S18" s="32">
        <v>1846.5530000000001</v>
      </c>
      <c r="T18" s="32">
        <v>1894.662</v>
      </c>
      <c r="U18" s="32">
        <v>1942.8720000000001</v>
      </c>
      <c r="V18" s="32">
        <v>1970.1510000000001</v>
      </c>
      <c r="W18" s="32">
        <v>2012.087</v>
      </c>
      <c r="X18" s="32">
        <v>2068.712</v>
      </c>
      <c r="Y18" s="32">
        <v>2094.096</v>
      </c>
      <c r="Z18" s="32">
        <v>2140.9920000000002</v>
      </c>
      <c r="AA18" s="32">
        <v>2195.38</v>
      </c>
      <c r="AB18" s="32">
        <v>2245.3159999999998</v>
      </c>
      <c r="AC18" s="32">
        <v>2293.8150000000001</v>
      </c>
      <c r="AD18" s="32">
        <v>2339.3980000000001</v>
      </c>
      <c r="AE18" s="32">
        <v>2402.732</v>
      </c>
      <c r="AF18" s="32">
        <v>2477.5329999999999</v>
      </c>
      <c r="AG18" s="32">
        <v>2574.3470000000002</v>
      </c>
      <c r="AH18" s="32">
        <v>2655.3710000000001</v>
      </c>
      <c r="AI18" s="32">
        <v>2878.6010000000001</v>
      </c>
      <c r="AJ18" s="32">
        <v>2929.8490000000002</v>
      </c>
      <c r="AK18" s="32">
        <v>2980.9679999999998</v>
      </c>
      <c r="AL18" s="32">
        <v>3100.21</v>
      </c>
      <c r="AM18" s="32">
        <v>3167.893</v>
      </c>
      <c r="AN18" s="32">
        <v>3365.1010000000001</v>
      </c>
      <c r="AO18" s="32">
        <v>3419.6120000000001</v>
      </c>
      <c r="AP18" s="32">
        <v>3491.0709999999999</v>
      </c>
      <c r="AQ18" s="32">
        <v>3584.806</v>
      </c>
      <c r="AR18" s="32">
        <v>3748.7420000000002</v>
      </c>
      <c r="AS18" s="32">
        <v>3827.451</v>
      </c>
      <c r="AT18" s="32">
        <v>3894.5729999999999</v>
      </c>
      <c r="AU18" s="32">
        <v>3921.895</v>
      </c>
      <c r="AV18" s="32">
        <v>3922.76</v>
      </c>
      <c r="AW18" s="32">
        <v>3969.1680000000001</v>
      </c>
      <c r="AX18" s="32">
        <v>3983.1219999999998</v>
      </c>
      <c r="AY18" s="32">
        <v>4090.2959999999998</v>
      </c>
      <c r="AZ18" s="32">
        <v>4156.1450000000004</v>
      </c>
      <c r="BA18" s="32">
        <v>4143.6329999999998</v>
      </c>
      <c r="BB18" s="32">
        <v>4267.71</v>
      </c>
      <c r="BC18" s="32">
        <v>4388.0640000000003</v>
      </c>
      <c r="BD18" s="32">
        <v>4459.7250000000004</v>
      </c>
      <c r="BE18" s="32">
        <v>4645.8370000000004</v>
      </c>
      <c r="BF18" s="32">
        <v>4642.3969999999999</v>
      </c>
      <c r="BG18" s="32">
        <v>4768.625</v>
      </c>
      <c r="BH18" s="32">
        <v>5063.4679999999998</v>
      </c>
      <c r="BI18" s="32">
        <v>5187.6750000000002</v>
      </c>
      <c r="BJ18" s="32">
        <v>5305.2169999999996</v>
      </c>
      <c r="BK18" s="32">
        <v>5289.4009999999998</v>
      </c>
      <c r="BL18" s="32">
        <v>5053.34</v>
      </c>
      <c r="BM18" s="32">
        <v>5094.21</v>
      </c>
      <c r="BN18" s="32">
        <v>4627.1509999999998</v>
      </c>
    </row>
    <row r="19" spans="1:66" x14ac:dyDescent="0.2">
      <c r="A19" s="13" t="s">
        <v>28</v>
      </c>
      <c r="B19" s="16">
        <f>AVERAGE(AL19:AX19)/1000</f>
        <v>55.918891000000009</v>
      </c>
      <c r="C19" s="16">
        <f>AVERAGE(AX19:BJ19)/1000</f>
        <v>90.418985000000006</v>
      </c>
      <c r="D19" s="16">
        <f>AVERAGE(BJ19:BN19)/1000</f>
        <v>126.17590479999998</v>
      </c>
      <c r="E19" s="17">
        <f t="shared" si="0"/>
        <v>3.9685233151219419E-2</v>
      </c>
      <c r="F19" s="17">
        <f t="shared" si="1"/>
        <v>4.191025235674431E-2</v>
      </c>
      <c r="G19" s="17">
        <f t="shared" si="2"/>
        <v>3.577742881400383E-2</v>
      </c>
      <c r="I19" s="18" t="s">
        <v>4</v>
      </c>
      <c r="J19" s="18" t="s">
        <v>7</v>
      </c>
      <c r="K19" s="18" t="s">
        <v>62</v>
      </c>
      <c r="L19" s="18" t="s">
        <v>69</v>
      </c>
      <c r="M19" s="18" t="s">
        <v>39</v>
      </c>
      <c r="N19" s="32">
        <v>20846.253000000001</v>
      </c>
      <c r="O19" s="32">
        <v>20710.473000000002</v>
      </c>
      <c r="P19" s="32">
        <v>20465.548999999999</v>
      </c>
      <c r="Q19" s="32">
        <v>20009.315999999999</v>
      </c>
      <c r="R19" s="32">
        <v>19650.576000000001</v>
      </c>
      <c r="S19" s="32">
        <v>19918.418000000001</v>
      </c>
      <c r="T19" s="32">
        <v>20302.769</v>
      </c>
      <c r="U19" s="32">
        <v>21606.296999999999</v>
      </c>
      <c r="V19" s="32">
        <v>22034.560000000001</v>
      </c>
      <c r="W19" s="32">
        <v>21090.067999999999</v>
      </c>
      <c r="X19" s="32">
        <v>22937.325000000001</v>
      </c>
      <c r="Y19" s="32">
        <v>23285.921999999999</v>
      </c>
      <c r="Z19" s="32">
        <v>23520.694</v>
      </c>
      <c r="AA19" s="32">
        <v>24880.02</v>
      </c>
      <c r="AB19" s="32">
        <v>25973.716</v>
      </c>
      <c r="AC19" s="32">
        <v>27507.956999999999</v>
      </c>
      <c r="AD19" s="32">
        <v>28865.547999999999</v>
      </c>
      <c r="AE19" s="32">
        <v>29359.606</v>
      </c>
      <c r="AF19" s="32">
        <v>30730.358</v>
      </c>
      <c r="AG19" s="32">
        <v>31871.989000000001</v>
      </c>
      <c r="AH19" s="32">
        <v>34851.608</v>
      </c>
      <c r="AI19" s="32">
        <v>36506.663999999997</v>
      </c>
      <c r="AJ19" s="32">
        <v>38953.959000000003</v>
      </c>
      <c r="AK19" s="32">
        <v>42062.057999999997</v>
      </c>
      <c r="AL19" s="32">
        <v>44406.207000000002</v>
      </c>
      <c r="AM19" s="32">
        <v>46257.51</v>
      </c>
      <c r="AN19" s="32">
        <v>47010.654999999999</v>
      </c>
      <c r="AO19" s="32">
        <v>48769.372000000003</v>
      </c>
      <c r="AP19" s="32">
        <v>51616.821000000004</v>
      </c>
      <c r="AQ19" s="32">
        <v>53681.928</v>
      </c>
      <c r="AR19" s="32">
        <v>54049.709000000003</v>
      </c>
      <c r="AS19" s="32">
        <v>56480.65</v>
      </c>
      <c r="AT19" s="32">
        <v>58873.762000000002</v>
      </c>
      <c r="AU19" s="32">
        <v>61322.3</v>
      </c>
      <c r="AV19" s="32">
        <v>65365.341999999997</v>
      </c>
      <c r="AW19" s="32">
        <v>68273.343999999997</v>
      </c>
      <c r="AX19" s="32">
        <v>70837.982999999993</v>
      </c>
      <c r="AY19" s="32">
        <v>74065.284</v>
      </c>
      <c r="AZ19" s="32">
        <v>78248.175000000003</v>
      </c>
      <c r="BA19" s="32">
        <v>79315.120999999999</v>
      </c>
      <c r="BB19" s="32">
        <v>83058.445999999996</v>
      </c>
      <c r="BC19" s="32">
        <v>84417.523000000001</v>
      </c>
      <c r="BD19" s="32">
        <v>86546.293000000005</v>
      </c>
      <c r="BE19" s="32">
        <v>90417.714000000007</v>
      </c>
      <c r="BF19" s="32">
        <v>94580.308999999994</v>
      </c>
      <c r="BG19" s="32">
        <v>99613.975000000006</v>
      </c>
      <c r="BH19" s="32">
        <v>106942.124</v>
      </c>
      <c r="BI19" s="32">
        <v>111464.758</v>
      </c>
      <c r="BJ19" s="32">
        <v>115939.1</v>
      </c>
      <c r="BK19" s="32">
        <v>121523.15</v>
      </c>
      <c r="BL19" s="32">
        <v>128122.844</v>
      </c>
      <c r="BM19" s="32">
        <v>131851.46100000001</v>
      </c>
      <c r="BN19" s="32">
        <v>133442.96900000001</v>
      </c>
    </row>
    <row r="20" spans="1:66" x14ac:dyDescent="0.2">
      <c r="A20" s="12" t="s">
        <v>29</v>
      </c>
      <c r="B20" s="16">
        <f t="shared" si="3"/>
        <v>2274.3846153846152</v>
      </c>
      <c r="C20" s="16">
        <f t="shared" si="4"/>
        <v>2346.9230769230771</v>
      </c>
      <c r="D20" s="16">
        <f t="shared" si="5"/>
        <v>2441.1999999999998</v>
      </c>
      <c r="E20" s="17">
        <f t="shared" si="0"/>
        <v>7.8041329264320327E-3</v>
      </c>
      <c r="F20" s="17">
        <f t="shared" si="1"/>
        <v>1.603898365288643E-3</v>
      </c>
      <c r="G20" s="17">
        <f t="shared" si="2"/>
        <v>4.5240718848708643E-3</v>
      </c>
      <c r="I20" s="18" t="s">
        <v>48</v>
      </c>
      <c r="J20" s="18" t="s">
        <v>13</v>
      </c>
      <c r="K20" s="18" t="s">
        <v>35</v>
      </c>
      <c r="L20" s="18" t="s">
        <v>49</v>
      </c>
      <c r="M20" s="18" t="s">
        <v>48</v>
      </c>
      <c r="N20" s="32">
        <v>2010</v>
      </c>
      <c r="O20" s="32">
        <v>2052</v>
      </c>
      <c r="P20" s="32">
        <v>1973</v>
      </c>
      <c r="Q20" s="32">
        <v>1995</v>
      </c>
      <c r="R20" s="32">
        <v>1931</v>
      </c>
      <c r="S20" s="32">
        <v>1939</v>
      </c>
      <c r="T20" s="32">
        <v>1991</v>
      </c>
      <c r="U20" s="32">
        <v>2010</v>
      </c>
      <c r="V20" s="32">
        <v>2036</v>
      </c>
      <c r="W20" s="32">
        <v>2111</v>
      </c>
      <c r="X20" s="32">
        <v>1990</v>
      </c>
      <c r="Y20" s="32">
        <v>1985</v>
      </c>
      <c r="Z20" s="32">
        <v>2046</v>
      </c>
      <c r="AA20" s="32">
        <v>1938</v>
      </c>
      <c r="AB20" s="32">
        <v>2060</v>
      </c>
      <c r="AC20" s="32">
        <v>1923</v>
      </c>
      <c r="AD20" s="32">
        <v>2106</v>
      </c>
      <c r="AE20" s="32">
        <v>2148</v>
      </c>
      <c r="AF20" s="32">
        <v>2025</v>
      </c>
      <c r="AG20" s="32">
        <v>1994</v>
      </c>
      <c r="AH20" s="32">
        <v>2056</v>
      </c>
      <c r="AI20" s="32">
        <v>2029</v>
      </c>
      <c r="AJ20" s="32">
        <v>2208</v>
      </c>
      <c r="AK20" s="32">
        <v>2215</v>
      </c>
      <c r="AL20" s="32">
        <v>2158</v>
      </c>
      <c r="AM20" s="32">
        <v>2160</v>
      </c>
      <c r="AN20" s="32">
        <v>2173</v>
      </c>
      <c r="AO20" s="32">
        <v>2276</v>
      </c>
      <c r="AP20" s="32">
        <v>2367</v>
      </c>
      <c r="AQ20" s="32">
        <v>2205</v>
      </c>
      <c r="AR20" s="32">
        <v>2297</v>
      </c>
      <c r="AS20" s="32">
        <v>2333</v>
      </c>
      <c r="AT20" s="32">
        <v>2269</v>
      </c>
      <c r="AU20" s="32">
        <v>2292</v>
      </c>
      <c r="AV20" s="32">
        <v>2324</v>
      </c>
      <c r="AW20" s="32">
        <v>2344</v>
      </c>
      <c r="AX20" s="32">
        <v>2369</v>
      </c>
      <c r="AY20" s="32">
        <v>2361</v>
      </c>
      <c r="AZ20" s="32">
        <v>2398</v>
      </c>
      <c r="BA20" s="32">
        <v>2380</v>
      </c>
      <c r="BB20" s="32">
        <v>2333</v>
      </c>
      <c r="BC20" s="32">
        <v>2285</v>
      </c>
      <c r="BD20" s="32">
        <v>2282</v>
      </c>
      <c r="BE20" s="32">
        <v>2256</v>
      </c>
      <c r="BF20" s="32">
        <v>2270</v>
      </c>
      <c r="BG20" s="32">
        <v>2334</v>
      </c>
      <c r="BH20" s="32">
        <v>2400</v>
      </c>
      <c r="BI20" s="32">
        <v>2427</v>
      </c>
      <c r="BJ20" s="32">
        <v>2415</v>
      </c>
      <c r="BK20" s="32">
        <v>2442</v>
      </c>
      <c r="BL20" s="32">
        <v>2455</v>
      </c>
      <c r="BM20" s="32">
        <v>2435</v>
      </c>
      <c r="BN20" s="32">
        <v>2459</v>
      </c>
    </row>
    <row r="21" spans="1:66" x14ac:dyDescent="0.2">
      <c r="A21" s="13" t="s">
        <v>8</v>
      </c>
      <c r="B21" s="16">
        <f t="shared" si="3"/>
        <v>1455.3076923076924</v>
      </c>
      <c r="C21" s="16">
        <f t="shared" si="4"/>
        <v>1409.3846153846155</v>
      </c>
      <c r="D21" s="16">
        <f t="shared" si="5"/>
        <v>1375.6</v>
      </c>
      <c r="E21" s="17">
        <f t="shared" si="0"/>
        <v>5.3618455854488904E-3</v>
      </c>
      <c r="F21" s="17">
        <f t="shared" si="1"/>
        <v>-3.8800836650895575E-3</v>
      </c>
      <c r="G21" s="17">
        <f t="shared" si="2"/>
        <v>-3.820682965482831E-3</v>
      </c>
      <c r="I21" s="18" t="s">
        <v>48</v>
      </c>
      <c r="J21" s="18" t="s">
        <v>8</v>
      </c>
      <c r="K21" s="18" t="s">
        <v>35</v>
      </c>
      <c r="L21" s="18" t="s">
        <v>70</v>
      </c>
      <c r="M21" s="18" t="s">
        <v>48</v>
      </c>
      <c r="N21" s="32">
        <v>1265</v>
      </c>
      <c r="O21" s="32">
        <v>1338</v>
      </c>
      <c r="P21" s="32">
        <v>1270</v>
      </c>
      <c r="Q21" s="32">
        <v>1316</v>
      </c>
      <c r="R21" s="32">
        <v>1213</v>
      </c>
      <c r="S21" s="32">
        <v>1264</v>
      </c>
      <c r="T21" s="32">
        <v>1361</v>
      </c>
      <c r="U21" s="32">
        <v>1334</v>
      </c>
      <c r="V21" s="32">
        <v>1354</v>
      </c>
      <c r="W21" s="32">
        <v>1401</v>
      </c>
      <c r="X21" s="32">
        <v>1275</v>
      </c>
      <c r="Y21" s="32">
        <v>1306</v>
      </c>
      <c r="Z21" s="32">
        <v>1362</v>
      </c>
      <c r="AA21" s="32">
        <v>1261</v>
      </c>
      <c r="AB21" s="32">
        <v>1371</v>
      </c>
      <c r="AC21" s="32">
        <v>1210</v>
      </c>
      <c r="AD21" s="32">
        <v>1383</v>
      </c>
      <c r="AE21" s="32">
        <v>1409</v>
      </c>
      <c r="AF21" s="32">
        <v>1302</v>
      </c>
      <c r="AG21" s="32">
        <v>1313</v>
      </c>
      <c r="AH21" s="32">
        <v>1340</v>
      </c>
      <c r="AI21" s="32">
        <v>1308</v>
      </c>
      <c r="AJ21" s="32">
        <v>1457</v>
      </c>
      <c r="AK21" s="32">
        <v>1405</v>
      </c>
      <c r="AL21" s="32">
        <v>1358</v>
      </c>
      <c r="AM21" s="32">
        <v>1376</v>
      </c>
      <c r="AN21" s="32">
        <v>1423</v>
      </c>
      <c r="AO21" s="32">
        <v>1511</v>
      </c>
      <c r="AP21" s="32">
        <v>1556</v>
      </c>
      <c r="AQ21" s="32">
        <v>1398</v>
      </c>
      <c r="AR21" s="32">
        <v>1478</v>
      </c>
      <c r="AS21" s="32">
        <v>1520</v>
      </c>
      <c r="AT21" s="32">
        <v>1474</v>
      </c>
      <c r="AU21" s="32">
        <v>1452</v>
      </c>
      <c r="AV21" s="32">
        <v>1458</v>
      </c>
      <c r="AW21" s="32">
        <v>1467</v>
      </c>
      <c r="AX21" s="32">
        <v>1448</v>
      </c>
      <c r="AY21" s="32">
        <v>1461</v>
      </c>
      <c r="AZ21" s="32">
        <v>1454</v>
      </c>
      <c r="BA21" s="32">
        <v>1469</v>
      </c>
      <c r="BB21" s="32">
        <v>1427</v>
      </c>
      <c r="BC21" s="32">
        <v>1383</v>
      </c>
      <c r="BD21" s="32">
        <v>1365</v>
      </c>
      <c r="BE21" s="32">
        <v>1368</v>
      </c>
      <c r="BF21" s="32">
        <v>1365</v>
      </c>
      <c r="BG21" s="32">
        <v>1380</v>
      </c>
      <c r="BH21" s="32">
        <v>1402</v>
      </c>
      <c r="BI21" s="32">
        <v>1418</v>
      </c>
      <c r="BJ21" s="32">
        <v>1382</v>
      </c>
      <c r="BK21" s="32">
        <v>1404</v>
      </c>
      <c r="BL21" s="32">
        <v>1386</v>
      </c>
      <c r="BM21" s="32">
        <v>1345</v>
      </c>
      <c r="BN21" s="32">
        <v>1361</v>
      </c>
    </row>
    <row r="22" spans="1:66" x14ac:dyDescent="0.2">
      <c r="A22" s="13" t="s">
        <v>5</v>
      </c>
      <c r="B22" s="16">
        <f t="shared" si="3"/>
        <v>155.84615384615384</v>
      </c>
      <c r="C22" s="16">
        <f t="shared" si="4"/>
        <v>200</v>
      </c>
      <c r="D22" s="16">
        <f t="shared" si="5"/>
        <v>215</v>
      </c>
      <c r="E22" s="17">
        <f t="shared" si="0"/>
        <v>3.717505215264353E-2</v>
      </c>
      <c r="F22" s="17">
        <f t="shared" si="1"/>
        <v>8.6114018870979692E-3</v>
      </c>
      <c r="G22" s="17">
        <f t="shared" si="2"/>
        <v>-2.0629638664440647E-2</v>
      </c>
      <c r="I22" s="18" t="s">
        <v>48</v>
      </c>
      <c r="J22" s="18" t="s">
        <v>5</v>
      </c>
      <c r="K22" s="18" t="s">
        <v>35</v>
      </c>
      <c r="L22" s="18" t="s">
        <v>46</v>
      </c>
      <c r="M22" s="18" t="s">
        <v>48</v>
      </c>
      <c r="N22" s="32">
        <v>97</v>
      </c>
      <c r="O22" s="32">
        <v>102</v>
      </c>
      <c r="P22" s="32">
        <v>99</v>
      </c>
      <c r="Q22" s="32">
        <v>96</v>
      </c>
      <c r="R22" s="32">
        <v>101</v>
      </c>
      <c r="S22" s="32">
        <v>96</v>
      </c>
      <c r="T22" s="32">
        <v>96</v>
      </c>
      <c r="U22" s="32">
        <v>96</v>
      </c>
      <c r="V22" s="32">
        <v>98</v>
      </c>
      <c r="W22" s="32">
        <v>101</v>
      </c>
      <c r="X22" s="32">
        <v>101</v>
      </c>
      <c r="Y22" s="32">
        <v>98</v>
      </c>
      <c r="Z22" s="32">
        <v>110</v>
      </c>
      <c r="AA22" s="32">
        <v>106</v>
      </c>
      <c r="AB22" s="32">
        <v>114</v>
      </c>
      <c r="AC22" s="32">
        <v>109</v>
      </c>
      <c r="AD22" s="32">
        <v>124</v>
      </c>
      <c r="AE22" s="32">
        <v>129</v>
      </c>
      <c r="AF22" s="32">
        <v>118</v>
      </c>
      <c r="AG22" s="32">
        <v>129</v>
      </c>
      <c r="AH22" s="32">
        <v>127</v>
      </c>
      <c r="AI22" s="32">
        <v>124</v>
      </c>
      <c r="AJ22" s="32">
        <v>126</v>
      </c>
      <c r="AK22" s="32">
        <v>131</v>
      </c>
      <c r="AL22" s="32">
        <v>131</v>
      </c>
      <c r="AM22" s="32">
        <v>135</v>
      </c>
      <c r="AN22" s="32">
        <v>134</v>
      </c>
      <c r="AO22" s="32">
        <v>146</v>
      </c>
      <c r="AP22" s="32">
        <v>153</v>
      </c>
      <c r="AQ22" s="32">
        <v>153</v>
      </c>
      <c r="AR22" s="32">
        <v>155</v>
      </c>
      <c r="AS22" s="32">
        <v>151</v>
      </c>
      <c r="AT22" s="32">
        <v>145</v>
      </c>
      <c r="AU22" s="32">
        <v>160</v>
      </c>
      <c r="AV22" s="32">
        <v>170</v>
      </c>
      <c r="AW22" s="32">
        <v>190</v>
      </c>
      <c r="AX22" s="32">
        <v>203</v>
      </c>
      <c r="AY22" s="32">
        <v>179</v>
      </c>
      <c r="AZ22" s="32">
        <v>202</v>
      </c>
      <c r="BA22" s="32">
        <v>195</v>
      </c>
      <c r="BB22" s="32">
        <v>182</v>
      </c>
      <c r="BC22" s="32">
        <v>194</v>
      </c>
      <c r="BD22" s="32">
        <v>188</v>
      </c>
      <c r="BE22" s="32">
        <v>193</v>
      </c>
      <c r="BF22" s="32">
        <v>209</v>
      </c>
      <c r="BG22" s="32">
        <v>212</v>
      </c>
      <c r="BH22" s="32">
        <v>215</v>
      </c>
      <c r="BI22" s="32">
        <v>203</v>
      </c>
      <c r="BJ22" s="32">
        <v>225</v>
      </c>
      <c r="BK22" s="32">
        <v>210</v>
      </c>
      <c r="BL22" s="32">
        <v>215</v>
      </c>
      <c r="BM22" s="32">
        <v>218</v>
      </c>
      <c r="BN22" s="32">
        <v>207</v>
      </c>
    </row>
    <row r="23" spans="1:66" x14ac:dyDescent="0.2">
      <c r="A23" s="13" t="s">
        <v>6</v>
      </c>
      <c r="B23" s="16">
        <f t="shared" si="3"/>
        <v>17.692307692307693</v>
      </c>
      <c r="C23" s="16">
        <f t="shared" si="4"/>
        <v>17.153846153846153</v>
      </c>
      <c r="D23" s="16">
        <f t="shared" si="5"/>
        <v>16.600000000000001</v>
      </c>
      <c r="E23" s="17">
        <f t="shared" si="0"/>
        <v>0</v>
      </c>
      <c r="F23" s="17">
        <f t="shared" si="1"/>
        <v>0</v>
      </c>
      <c r="G23" s="17">
        <f t="shared" si="2"/>
        <v>-3.080629561076691E-2</v>
      </c>
      <c r="I23" s="18" t="s">
        <v>48</v>
      </c>
      <c r="J23" s="18" t="s">
        <v>6</v>
      </c>
      <c r="K23" s="18" t="s">
        <v>35</v>
      </c>
      <c r="L23" s="18" t="s">
        <v>47</v>
      </c>
      <c r="M23" s="18" t="s">
        <v>48</v>
      </c>
      <c r="N23" s="32">
        <v>15</v>
      </c>
      <c r="O23" s="32">
        <v>15</v>
      </c>
      <c r="P23" s="32">
        <v>15</v>
      </c>
      <c r="Q23" s="32">
        <v>15</v>
      </c>
      <c r="R23" s="32">
        <v>15</v>
      </c>
      <c r="S23" s="32">
        <v>15</v>
      </c>
      <c r="T23" s="32">
        <v>15</v>
      </c>
      <c r="U23" s="32">
        <v>15</v>
      </c>
      <c r="V23" s="32">
        <v>15</v>
      </c>
      <c r="W23" s="32">
        <v>15</v>
      </c>
      <c r="X23" s="32">
        <v>15</v>
      </c>
      <c r="Y23" s="32">
        <v>15</v>
      </c>
      <c r="Z23" s="32">
        <v>15</v>
      </c>
      <c r="AA23" s="32">
        <v>15</v>
      </c>
      <c r="AB23" s="32">
        <v>15</v>
      </c>
      <c r="AC23" s="32">
        <v>15</v>
      </c>
      <c r="AD23" s="32">
        <v>15</v>
      </c>
      <c r="AE23" s="32">
        <v>15</v>
      </c>
      <c r="AF23" s="32">
        <v>15</v>
      </c>
      <c r="AG23" s="32">
        <v>16</v>
      </c>
      <c r="AH23" s="32">
        <v>16</v>
      </c>
      <c r="AI23" s="32">
        <v>17</v>
      </c>
      <c r="AJ23" s="32">
        <v>17</v>
      </c>
      <c r="AK23" s="32">
        <v>17</v>
      </c>
      <c r="AL23" s="32">
        <v>17</v>
      </c>
      <c r="AM23" s="32">
        <v>17</v>
      </c>
      <c r="AN23" s="32">
        <v>18</v>
      </c>
      <c r="AO23" s="32">
        <v>18</v>
      </c>
      <c r="AP23" s="32">
        <v>18</v>
      </c>
      <c r="AQ23" s="32">
        <v>18</v>
      </c>
      <c r="AR23" s="32">
        <v>18</v>
      </c>
      <c r="AS23" s="32">
        <v>18</v>
      </c>
      <c r="AT23" s="32">
        <v>18</v>
      </c>
      <c r="AU23" s="32">
        <v>18</v>
      </c>
      <c r="AV23" s="32">
        <v>18</v>
      </c>
      <c r="AW23" s="32">
        <v>17</v>
      </c>
      <c r="AX23" s="32">
        <v>17</v>
      </c>
      <c r="AY23" s="32">
        <v>17</v>
      </c>
      <c r="AZ23" s="32">
        <v>17</v>
      </c>
      <c r="BA23" s="32">
        <v>17</v>
      </c>
      <c r="BB23" s="32">
        <v>17</v>
      </c>
      <c r="BC23" s="32">
        <v>17</v>
      </c>
      <c r="BD23" s="32">
        <v>17</v>
      </c>
      <c r="BE23" s="32">
        <v>17</v>
      </c>
      <c r="BF23" s="32">
        <v>17</v>
      </c>
      <c r="BG23" s="32">
        <v>17</v>
      </c>
      <c r="BH23" s="32">
        <v>18</v>
      </c>
      <c r="BI23" s="32">
        <v>18</v>
      </c>
      <c r="BJ23" s="32">
        <v>17</v>
      </c>
      <c r="BK23" s="32">
        <v>17</v>
      </c>
      <c r="BL23" s="32">
        <v>17</v>
      </c>
      <c r="BM23" s="32">
        <v>17</v>
      </c>
      <c r="BN23" s="32">
        <v>15</v>
      </c>
    </row>
    <row r="24" spans="1:66" x14ac:dyDescent="0.2">
      <c r="A24" s="13" t="s">
        <v>12</v>
      </c>
      <c r="B24" s="16">
        <f t="shared" si="3"/>
        <v>101.76923076923077</v>
      </c>
      <c r="C24" s="16">
        <f t="shared" si="4"/>
        <v>104.76923076923077</v>
      </c>
      <c r="D24" s="16">
        <f t="shared" si="5"/>
        <v>126.4</v>
      </c>
      <c r="E24" s="17">
        <f t="shared" si="0"/>
        <v>4.7745632287299602E-3</v>
      </c>
      <c r="F24" s="17">
        <f t="shared" si="1"/>
        <v>8.8187006045072278E-3</v>
      </c>
      <c r="G24" s="17">
        <f t="shared" si="2"/>
        <v>1.8244601098570002E-2</v>
      </c>
      <c r="I24" s="18" t="s">
        <v>48</v>
      </c>
      <c r="J24" s="18" t="s">
        <v>7</v>
      </c>
      <c r="K24" s="18" t="s">
        <v>35</v>
      </c>
      <c r="L24" s="18" t="s">
        <v>71</v>
      </c>
      <c r="M24" s="18" t="s">
        <v>48</v>
      </c>
      <c r="N24" s="32">
        <v>68</v>
      </c>
      <c r="O24" s="32">
        <v>67</v>
      </c>
      <c r="P24" s="32">
        <v>66</v>
      </c>
      <c r="Q24" s="32">
        <v>64</v>
      </c>
      <c r="R24" s="32">
        <v>59</v>
      </c>
      <c r="S24" s="32">
        <v>61</v>
      </c>
      <c r="T24" s="32">
        <v>56</v>
      </c>
      <c r="U24" s="32">
        <v>62</v>
      </c>
      <c r="V24" s="32">
        <v>64</v>
      </c>
      <c r="W24" s="32">
        <v>58</v>
      </c>
      <c r="X24" s="32">
        <v>65</v>
      </c>
      <c r="Y24" s="32">
        <v>64</v>
      </c>
      <c r="Z24" s="32">
        <v>64</v>
      </c>
      <c r="AA24" s="32">
        <v>68</v>
      </c>
      <c r="AB24" s="32">
        <v>63</v>
      </c>
      <c r="AC24" s="32">
        <v>67</v>
      </c>
      <c r="AD24" s="32">
        <v>68</v>
      </c>
      <c r="AE24" s="32">
        <v>66</v>
      </c>
      <c r="AF24" s="32">
        <v>68</v>
      </c>
      <c r="AG24" s="32">
        <v>68</v>
      </c>
      <c r="AH24" s="32">
        <v>74</v>
      </c>
      <c r="AI24" s="32">
        <v>82</v>
      </c>
      <c r="AJ24" s="32">
        <v>90</v>
      </c>
      <c r="AK24" s="32">
        <v>97</v>
      </c>
      <c r="AL24" s="32">
        <v>102</v>
      </c>
      <c r="AM24" s="32">
        <v>105</v>
      </c>
      <c r="AN24" s="32">
        <v>101</v>
      </c>
      <c r="AO24" s="32">
        <v>98</v>
      </c>
      <c r="AP24" s="32">
        <v>103</v>
      </c>
      <c r="AQ24" s="32">
        <v>99</v>
      </c>
      <c r="AR24" s="32">
        <v>95</v>
      </c>
      <c r="AS24" s="32">
        <v>98</v>
      </c>
      <c r="AT24" s="32">
        <v>100</v>
      </c>
      <c r="AU24" s="32">
        <v>101</v>
      </c>
      <c r="AV24" s="32">
        <v>106</v>
      </c>
      <c r="AW24" s="32">
        <v>107</v>
      </c>
      <c r="AX24" s="32">
        <v>108</v>
      </c>
      <c r="AY24" s="32">
        <v>109</v>
      </c>
      <c r="AZ24" s="32">
        <v>109</v>
      </c>
      <c r="BA24" s="32">
        <v>102</v>
      </c>
      <c r="BB24" s="32">
        <v>98</v>
      </c>
      <c r="BC24" s="32">
        <v>94</v>
      </c>
      <c r="BD24" s="32">
        <v>95</v>
      </c>
      <c r="BE24" s="32">
        <v>97</v>
      </c>
      <c r="BF24" s="32">
        <v>98</v>
      </c>
      <c r="BG24" s="32">
        <v>104</v>
      </c>
      <c r="BH24" s="32">
        <v>112</v>
      </c>
      <c r="BI24" s="32">
        <v>116</v>
      </c>
      <c r="BJ24" s="32">
        <v>120</v>
      </c>
      <c r="BK24" s="32">
        <v>122</v>
      </c>
      <c r="BL24" s="32">
        <v>130</v>
      </c>
      <c r="BM24" s="32">
        <v>131</v>
      </c>
      <c r="BN24" s="32">
        <v>129</v>
      </c>
    </row>
    <row r="25" spans="1:66" x14ac:dyDescent="0.2">
      <c r="A25" s="12" t="s">
        <v>159</v>
      </c>
      <c r="B25" s="16"/>
      <c r="C25" s="16"/>
      <c r="D25" s="16"/>
      <c r="E25" s="17"/>
      <c r="F25" s="17"/>
      <c r="G25" s="17"/>
      <c r="I25" s="18"/>
      <c r="J25" s="18"/>
      <c r="K25" s="18"/>
      <c r="L25" s="18"/>
      <c r="M25" s="18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</row>
    <row r="26" spans="1:66" x14ac:dyDescent="0.2">
      <c r="A26" s="13" t="s">
        <v>8</v>
      </c>
      <c r="B26" s="16">
        <f t="shared" si="3"/>
        <v>100.54726761859784</v>
      </c>
      <c r="C26" s="16">
        <f t="shared" si="4"/>
        <v>102.58493594920688</v>
      </c>
      <c r="D26" s="16">
        <f t="shared" si="5"/>
        <v>105.96526821233547</v>
      </c>
      <c r="E26" s="17">
        <f t="shared" si="0"/>
        <v>1.6392866616030233E-4</v>
      </c>
      <c r="F26" s="17">
        <f t="shared" si="1"/>
        <v>1.6406804866613812E-3</v>
      </c>
      <c r="G26" s="17">
        <f t="shared" si="2"/>
        <v>2.0735143042216037E-2</v>
      </c>
      <c r="I26" s="18" t="s">
        <v>63</v>
      </c>
      <c r="J26" s="18" t="s">
        <v>61</v>
      </c>
      <c r="K26" s="18" t="s">
        <v>17</v>
      </c>
      <c r="L26" s="18" t="s">
        <v>64</v>
      </c>
      <c r="M26" s="36" t="s">
        <v>60</v>
      </c>
      <c r="N26" s="32">
        <f>(N31*100)/(N31+N32-N33)</f>
        <v>94.607372127686247</v>
      </c>
      <c r="O26" s="32">
        <f>(O31*100)/(O31+O32-O33)</f>
        <v>94.418827176651163</v>
      </c>
      <c r="P26" s="32">
        <f>(P31*100)/(P31+P32-P33)</f>
        <v>93.642384206022427</v>
      </c>
      <c r="Q26" s="32">
        <f t="shared" ref="Q26:BN26" si="6">(Q31*100)/(Q31+Q32-Q33)</f>
        <v>91.841173295067819</v>
      </c>
      <c r="R26" s="32">
        <f t="shared" si="6"/>
        <v>89.022595371031343</v>
      </c>
      <c r="S26" s="32">
        <f t="shared" si="6"/>
        <v>86.151467623828779</v>
      </c>
      <c r="T26" s="32">
        <f t="shared" si="6"/>
        <v>87.809243823977042</v>
      </c>
      <c r="U26" s="32">
        <f t="shared" si="6"/>
        <v>93.146466936641801</v>
      </c>
      <c r="V26" s="32">
        <f t="shared" si="6"/>
        <v>95.348097558302584</v>
      </c>
      <c r="W26" s="32">
        <f t="shared" si="6"/>
        <v>95.6598482473849</v>
      </c>
      <c r="X26" s="32">
        <f t="shared" si="6"/>
        <v>97.402889326241919</v>
      </c>
      <c r="Y26" s="32">
        <f t="shared" si="6"/>
        <v>99.554357351846591</v>
      </c>
      <c r="Z26" s="32">
        <f t="shared" si="6"/>
        <v>96.75198373644028</v>
      </c>
      <c r="AA26" s="32">
        <f t="shared" si="6"/>
        <v>94.323498288187267</v>
      </c>
      <c r="AB26" s="32">
        <f t="shared" si="6"/>
        <v>93.112026723696928</v>
      </c>
      <c r="AC26" s="32">
        <f t="shared" si="6"/>
        <v>93.445393906495653</v>
      </c>
      <c r="AD26" s="32">
        <f t="shared" si="6"/>
        <v>99.185353318710398</v>
      </c>
      <c r="AE26" s="32">
        <f t="shared" si="6"/>
        <v>100.44942880351697</v>
      </c>
      <c r="AF26" s="32">
        <f t="shared" si="6"/>
        <v>100.52256168830958</v>
      </c>
      <c r="AG26" s="32">
        <f t="shared" si="6"/>
        <v>100.25518614833859</v>
      </c>
      <c r="AH26" s="32">
        <f t="shared" si="6"/>
        <v>100.25877407827315</v>
      </c>
      <c r="AI26" s="32">
        <f t="shared" si="6"/>
        <v>99.019244754254345</v>
      </c>
      <c r="AJ26" s="32">
        <f t="shared" si="6"/>
        <v>97.756952226953828</v>
      </c>
      <c r="AK26" s="32">
        <f t="shared" si="6"/>
        <v>98.804554302895184</v>
      </c>
      <c r="AL26" s="32">
        <f t="shared" si="6"/>
        <v>100.32067693554684</v>
      </c>
      <c r="AM26" s="32">
        <f t="shared" si="6"/>
        <v>100.10313710853684</v>
      </c>
      <c r="AN26" s="32">
        <f t="shared" si="6"/>
        <v>100.48780964950478</v>
      </c>
      <c r="AO26" s="32">
        <f t="shared" si="6"/>
        <v>98.441692085544091</v>
      </c>
      <c r="AP26" s="32">
        <f t="shared" si="6"/>
        <v>99.721897023245205</v>
      </c>
      <c r="AQ26" s="32">
        <f t="shared" si="6"/>
        <v>100.28348068737448</v>
      </c>
      <c r="AR26" s="32">
        <f t="shared" si="6"/>
        <v>100.81249879396732</v>
      </c>
      <c r="AS26" s="32">
        <f t="shared" si="6"/>
        <v>99.457374400223046</v>
      </c>
      <c r="AT26" s="32">
        <f t="shared" si="6"/>
        <v>100.32913520511255</v>
      </c>
      <c r="AU26" s="32">
        <f t="shared" si="6"/>
        <v>100.70640511633047</v>
      </c>
      <c r="AV26" s="32">
        <f t="shared" si="6"/>
        <v>103.66798586350644</v>
      </c>
      <c r="AW26" s="32">
        <f t="shared" si="6"/>
        <v>102.26418599501211</v>
      </c>
      <c r="AX26" s="32">
        <f t="shared" si="6"/>
        <v>100.51820017786788</v>
      </c>
      <c r="AY26" s="32">
        <f t="shared" si="6"/>
        <v>101.73013213500208</v>
      </c>
      <c r="AZ26" s="32">
        <f t="shared" si="6"/>
        <v>100.13243564600897</v>
      </c>
      <c r="BA26" s="32">
        <f t="shared" si="6"/>
        <v>101.40428363066265</v>
      </c>
      <c r="BB26" s="32">
        <f t="shared" si="6"/>
        <v>102.79937496971671</v>
      </c>
      <c r="BC26" s="32">
        <f t="shared" si="6"/>
        <v>105.82207616148507</v>
      </c>
      <c r="BD26" s="32">
        <f t="shared" si="6"/>
        <v>104.82666072277902</v>
      </c>
      <c r="BE26" s="32">
        <f t="shared" si="6"/>
        <v>104.47509018663985</v>
      </c>
      <c r="BF26" s="32">
        <f t="shared" si="6"/>
        <v>102.89129632424419</v>
      </c>
      <c r="BG26" s="32">
        <f t="shared" si="6"/>
        <v>99.785641636639198</v>
      </c>
      <c r="BH26" s="32">
        <f t="shared" si="6"/>
        <v>103.50856816433799</v>
      </c>
      <c r="BI26" s="32">
        <f t="shared" si="6"/>
        <v>103.19523222665339</v>
      </c>
      <c r="BJ26" s="32">
        <f t="shared" si="6"/>
        <v>102.51517535765245</v>
      </c>
      <c r="BK26" s="32">
        <f t="shared" si="6"/>
        <v>102.28126127211426</v>
      </c>
      <c r="BL26" s="32">
        <f t="shared" si="6"/>
        <v>104.49112572451631</v>
      </c>
      <c r="BM26" s="32">
        <f t="shared" si="6"/>
        <v>109.252805376084</v>
      </c>
      <c r="BN26" s="32">
        <f t="shared" si="6"/>
        <v>111.2859733313103</v>
      </c>
    </row>
    <row r="27" spans="1:66" x14ac:dyDescent="0.2">
      <c r="A27" s="13" t="s">
        <v>5</v>
      </c>
      <c r="B27" s="16">
        <f t="shared" si="3"/>
        <v>86.941840197158015</v>
      </c>
      <c r="C27" s="16">
        <f t="shared" si="4"/>
        <v>61.626857645030817</v>
      </c>
      <c r="D27" s="16">
        <f t="shared" si="5"/>
        <v>52.858595778816209</v>
      </c>
      <c r="E27" s="17">
        <f t="shared" si="0"/>
        <v>1.0297751145947699E-2</v>
      </c>
      <c r="F27" s="17">
        <f t="shared" si="1"/>
        <v>-4.1846172527429955E-2</v>
      </c>
      <c r="G27" s="17">
        <f t="shared" si="2"/>
        <v>-2.6411907838843406E-2</v>
      </c>
      <c r="I27" s="18" t="s">
        <v>63</v>
      </c>
      <c r="J27" s="18" t="s">
        <v>5</v>
      </c>
      <c r="K27" s="18" t="s">
        <v>17</v>
      </c>
      <c r="L27" s="18" t="s">
        <v>64</v>
      </c>
      <c r="M27" s="36" t="s">
        <v>60</v>
      </c>
      <c r="N27" s="32">
        <f>(N34*100)/(N34+N35-N36)</f>
        <v>99.767555947934028</v>
      </c>
      <c r="O27" s="32">
        <f>(O34*100)/(O34+O35-O36)</f>
        <v>101.103990497366</v>
      </c>
      <c r="P27" s="32">
        <f>(P34*100)/(P34+P35-P36)</f>
        <v>104.21752411283111</v>
      </c>
      <c r="Q27" s="32">
        <f t="shared" ref="Q27:BN27" si="7">(Q34*100)/(Q34+Q35-Q36)</f>
        <v>103.02436233713404</v>
      </c>
      <c r="R27" s="32">
        <f t="shared" si="7"/>
        <v>98.526520278549626</v>
      </c>
      <c r="S27" s="32">
        <f t="shared" si="7"/>
        <v>98.543384172732019</v>
      </c>
      <c r="T27" s="32">
        <f t="shared" si="7"/>
        <v>98.017253377090725</v>
      </c>
      <c r="U27" s="32">
        <f t="shared" si="7"/>
        <v>100.47936504691431</v>
      </c>
      <c r="V27" s="32">
        <f t="shared" si="7"/>
        <v>97.362158864945158</v>
      </c>
      <c r="W27" s="32">
        <f t="shared" si="7"/>
        <v>97.959424375475763</v>
      </c>
      <c r="X27" s="32">
        <f t="shared" si="7"/>
        <v>98.023710498912735</v>
      </c>
      <c r="Y27" s="32">
        <f t="shared" si="7"/>
        <v>99.115920830095533</v>
      </c>
      <c r="Z27" s="32">
        <f t="shared" si="7"/>
        <v>96.354614678032746</v>
      </c>
      <c r="AA27" s="32">
        <f t="shared" si="7"/>
        <v>98.412516599406885</v>
      </c>
      <c r="AB27" s="32">
        <f t="shared" si="7"/>
        <v>100.83661557458024</v>
      </c>
      <c r="AC27" s="32">
        <f t="shared" si="7"/>
        <v>99.481556824999771</v>
      </c>
      <c r="AD27" s="32">
        <f t="shared" si="7"/>
        <v>74.059232328267825</v>
      </c>
      <c r="AE27" s="32">
        <f t="shared" si="7"/>
        <v>74.261137459890179</v>
      </c>
      <c r="AF27" s="32">
        <f t="shared" si="7"/>
        <v>75.921319521539885</v>
      </c>
      <c r="AG27" s="32">
        <f t="shared" si="7"/>
        <v>62.61586772028501</v>
      </c>
      <c r="AH27" s="32">
        <f t="shared" si="7"/>
        <v>72.300524792117287</v>
      </c>
      <c r="AI27" s="32">
        <f t="shared" si="7"/>
        <v>74.015416333816759</v>
      </c>
      <c r="AJ27" s="32">
        <f t="shared" si="7"/>
        <v>75.042493566881632</v>
      </c>
      <c r="AK27" s="32">
        <f t="shared" si="7"/>
        <v>74.190049664761418</v>
      </c>
      <c r="AL27" s="32">
        <f t="shared" si="7"/>
        <v>74.594879583458635</v>
      </c>
      <c r="AM27" s="32">
        <f t="shared" si="7"/>
        <v>73.192213547388207</v>
      </c>
      <c r="AN27" s="32">
        <f t="shared" si="7"/>
        <v>66.197391678459965</v>
      </c>
      <c r="AO27" s="32">
        <f t="shared" si="7"/>
        <v>82.77124532548325</v>
      </c>
      <c r="AP27" s="32">
        <f t="shared" si="7"/>
        <v>95.633741188359195</v>
      </c>
      <c r="AQ27" s="32">
        <f t="shared" si="7"/>
        <v>93.140144319779395</v>
      </c>
      <c r="AR27" s="32">
        <f t="shared" si="7"/>
        <v>97.079027395902216</v>
      </c>
      <c r="AS27" s="32">
        <f t="shared" si="7"/>
        <v>96.30700197260623</v>
      </c>
      <c r="AT27" s="32">
        <f t="shared" si="7"/>
        <v>98.705477487542339</v>
      </c>
      <c r="AU27" s="32">
        <f t="shared" si="7"/>
        <v>95.99399396683377</v>
      </c>
      <c r="AV27" s="32">
        <f t="shared" si="7"/>
        <v>88.247468199801133</v>
      </c>
      <c r="AW27" s="32">
        <f t="shared" si="7"/>
        <v>84.028120403560692</v>
      </c>
      <c r="AX27" s="32">
        <f t="shared" si="7"/>
        <v>84.353217493879299</v>
      </c>
      <c r="AY27" s="32">
        <f t="shared" si="7"/>
        <v>72.073783177796017</v>
      </c>
      <c r="AZ27" s="32">
        <f t="shared" si="7"/>
        <v>59.040013363012505</v>
      </c>
      <c r="BA27" s="32">
        <f t="shared" si="7"/>
        <v>59.444942756587793</v>
      </c>
      <c r="BB27" s="32">
        <f t="shared" si="7"/>
        <v>56.633141014492665</v>
      </c>
      <c r="BC27" s="32">
        <f t="shared" si="7"/>
        <v>55.298549754963759</v>
      </c>
      <c r="BD27" s="32">
        <f t="shared" si="7"/>
        <v>55.062149532555758</v>
      </c>
      <c r="BE27" s="32">
        <f t="shared" si="7"/>
        <v>60.611541155337754</v>
      </c>
      <c r="BF27" s="32">
        <f t="shared" si="7"/>
        <v>64.225532926379344</v>
      </c>
      <c r="BG27" s="32">
        <f t="shared" si="7"/>
        <v>64.128315116707185</v>
      </c>
      <c r="BH27" s="32">
        <f t="shared" si="7"/>
        <v>64.944872326303638</v>
      </c>
      <c r="BI27" s="32">
        <f t="shared" si="7"/>
        <v>54.829237095538829</v>
      </c>
      <c r="BJ27" s="32">
        <f t="shared" si="7"/>
        <v>50.503853671846024</v>
      </c>
      <c r="BK27" s="32">
        <f t="shared" si="7"/>
        <v>63.988100207801537</v>
      </c>
      <c r="BL27" s="32">
        <f t="shared" si="7"/>
        <v>55.509588403562255</v>
      </c>
      <c r="BM27" s="32">
        <f t="shared" si="7"/>
        <v>48.915507382002012</v>
      </c>
      <c r="BN27" s="32">
        <f t="shared" si="7"/>
        <v>45.375929228869232</v>
      </c>
    </row>
    <row r="28" spans="1:66" x14ac:dyDescent="0.2">
      <c r="A28" s="13" t="s">
        <v>6</v>
      </c>
      <c r="B28" s="16">
        <f t="shared" si="3"/>
        <v>102.68089065567096</v>
      </c>
      <c r="C28" s="16">
        <f t="shared" si="4"/>
        <v>107.71945942158905</v>
      </c>
      <c r="D28" s="16">
        <f t="shared" si="5"/>
        <v>120.52405689709595</v>
      </c>
      <c r="E28" s="17">
        <f t="shared" si="0"/>
        <v>2.3105284250522118E-3</v>
      </c>
      <c r="F28" s="17">
        <f t="shared" si="1"/>
        <v>5.2820470212246564E-3</v>
      </c>
      <c r="G28" s="17">
        <f t="shared" si="2"/>
        <v>4.7692481424693511E-2</v>
      </c>
      <c r="I28" s="18" t="s">
        <v>63</v>
      </c>
      <c r="J28" s="18" t="s">
        <v>6</v>
      </c>
      <c r="K28" s="18" t="s">
        <v>17</v>
      </c>
      <c r="L28" s="18" t="s">
        <v>64</v>
      </c>
      <c r="M28" s="36" t="s">
        <v>60</v>
      </c>
      <c r="N28" s="32">
        <f>(N37*100)/(N37+N38-N39)</f>
        <v>100.05438988937971</v>
      </c>
      <c r="O28" s="32">
        <f>(O37*100)/(O37+O38-O39)</f>
        <v>100.04644427895114</v>
      </c>
      <c r="P28" s="32">
        <f t="shared" ref="P28:BN28" si="8">(P37*100)/(P37+P38-P39)</f>
        <v>100.04494574040844</v>
      </c>
      <c r="Q28" s="32">
        <f t="shared" si="8"/>
        <v>100.03158053007222</v>
      </c>
      <c r="R28" s="32">
        <f t="shared" si="8"/>
        <v>100.03449444457894</v>
      </c>
      <c r="S28" s="32">
        <f t="shared" si="8"/>
        <v>100.03774600566568</v>
      </c>
      <c r="T28" s="32">
        <f t="shared" si="8"/>
        <v>100.05051035515061</v>
      </c>
      <c r="U28" s="32">
        <f t="shared" si="8"/>
        <v>100.02336746836642</v>
      </c>
      <c r="V28" s="32">
        <f t="shared" si="8"/>
        <v>100.00908559800746</v>
      </c>
      <c r="W28" s="32">
        <f t="shared" si="8"/>
        <v>100.16003276198654</v>
      </c>
      <c r="X28" s="32">
        <f t="shared" si="8"/>
        <v>100.0785512918183</v>
      </c>
      <c r="Y28" s="32">
        <f t="shared" si="8"/>
        <v>100.1351895997127</v>
      </c>
      <c r="Z28" s="32">
        <f t="shared" si="8"/>
        <v>100.17603989178848</v>
      </c>
      <c r="AA28" s="32">
        <f t="shared" si="8"/>
        <v>100.29972032176661</v>
      </c>
      <c r="AB28" s="32">
        <f t="shared" si="8"/>
        <v>100.27817910708335</v>
      </c>
      <c r="AC28" s="32">
        <f t="shared" si="8"/>
        <v>100.57397853531279</v>
      </c>
      <c r="AD28" s="32">
        <f t="shared" si="8"/>
        <v>100.85351017654969</v>
      </c>
      <c r="AE28" s="32">
        <f t="shared" si="8"/>
        <v>100.86018748657779</v>
      </c>
      <c r="AF28" s="32">
        <f t="shared" si="8"/>
        <v>101.82035920409537</v>
      </c>
      <c r="AG28" s="32">
        <f t="shared" si="8"/>
        <v>102.03803218370804</v>
      </c>
      <c r="AH28" s="32">
        <f t="shared" si="8"/>
        <v>102.0684491922221</v>
      </c>
      <c r="AI28" s="32">
        <f t="shared" si="8"/>
        <v>102.50395938860579</v>
      </c>
      <c r="AJ28" s="32">
        <f t="shared" si="8"/>
        <v>101.83999243647027</v>
      </c>
      <c r="AK28" s="32">
        <f t="shared" si="8"/>
        <v>101.74221930594358</v>
      </c>
      <c r="AL28" s="32">
        <f t="shared" si="8"/>
        <v>101.7840726918499</v>
      </c>
      <c r="AM28" s="32">
        <f t="shared" si="8"/>
        <v>101.55772306703543</v>
      </c>
      <c r="AN28" s="32">
        <f t="shared" si="8"/>
        <v>101.7737654828191</v>
      </c>
      <c r="AO28" s="32">
        <f t="shared" si="8"/>
        <v>101.6904554348433</v>
      </c>
      <c r="AP28" s="32">
        <f t="shared" si="8"/>
        <v>101.93430611981252</v>
      </c>
      <c r="AQ28" s="32">
        <f t="shared" si="8"/>
        <v>102.01718028813832</v>
      </c>
      <c r="AR28" s="32">
        <f t="shared" si="8"/>
        <v>102.38853460707618</v>
      </c>
      <c r="AS28" s="32">
        <f t="shared" si="8"/>
        <v>102.30631300047995</v>
      </c>
      <c r="AT28" s="32">
        <f t="shared" si="8"/>
        <v>102.9156990806692</v>
      </c>
      <c r="AU28" s="32">
        <f t="shared" si="8"/>
        <v>103.27571237883727</v>
      </c>
      <c r="AV28" s="32">
        <f t="shared" si="8"/>
        <v>104.34668447725581</v>
      </c>
      <c r="AW28" s="32">
        <f t="shared" si="8"/>
        <v>104.21881865418648</v>
      </c>
      <c r="AX28" s="32">
        <f t="shared" si="8"/>
        <v>104.64231324071922</v>
      </c>
      <c r="AY28" s="32">
        <f t="shared" si="8"/>
        <v>103.98902573578397</v>
      </c>
      <c r="AZ28" s="32">
        <f t="shared" si="8"/>
        <v>104.36892841804125</v>
      </c>
      <c r="BA28" s="32">
        <f t="shared" si="8"/>
        <v>107.24711690269942</v>
      </c>
      <c r="BB28" s="32">
        <f t="shared" si="8"/>
        <v>105.81599968132792</v>
      </c>
      <c r="BC28" s="32">
        <f t="shared" si="8"/>
        <v>106.99089621299962</v>
      </c>
      <c r="BD28" s="32">
        <f t="shared" si="8"/>
        <v>108.34100944363372</v>
      </c>
      <c r="BE28" s="32">
        <f t="shared" si="8"/>
        <v>106.90288961924406</v>
      </c>
      <c r="BF28" s="32">
        <f t="shared" si="8"/>
        <v>110.12578200442573</v>
      </c>
      <c r="BG28" s="32">
        <f t="shared" si="8"/>
        <v>110.64772340035125</v>
      </c>
      <c r="BH28" s="32">
        <f t="shared" si="8"/>
        <v>109.89795926428289</v>
      </c>
      <c r="BI28" s="32">
        <f t="shared" si="8"/>
        <v>109.91218609492692</v>
      </c>
      <c r="BJ28" s="32">
        <f t="shared" si="8"/>
        <v>111.47114246222162</v>
      </c>
      <c r="BK28" s="32">
        <f t="shared" si="8"/>
        <v>115.04282149204069</v>
      </c>
      <c r="BL28" s="32">
        <f t="shared" si="8"/>
        <v>121.06958961795566</v>
      </c>
      <c r="BM28" s="32">
        <f t="shared" si="8"/>
        <v>120.73000524124447</v>
      </c>
      <c r="BN28" s="32">
        <f t="shared" si="8"/>
        <v>134.30672567201719</v>
      </c>
    </row>
    <row r="29" spans="1:66" x14ac:dyDescent="0.2">
      <c r="A29" s="13" t="s">
        <v>28</v>
      </c>
      <c r="B29" s="16">
        <f t="shared" si="3"/>
        <v>99.779015662649584</v>
      </c>
      <c r="C29" s="16">
        <f t="shared" si="4"/>
        <v>100.45816280615448</v>
      </c>
      <c r="D29" s="16">
        <f t="shared" si="5"/>
        <v>100.51409109037597</v>
      </c>
      <c r="E29" s="17">
        <f t="shared" si="0"/>
        <v>7.7408848515020173E-4</v>
      </c>
      <c r="F29" s="17">
        <f t="shared" si="1"/>
        <v>3.0270814778859289E-4</v>
      </c>
      <c r="G29" s="17">
        <f t="shared" si="2"/>
        <v>2.9676326844709422E-3</v>
      </c>
      <c r="I29" s="18" t="s">
        <v>63</v>
      </c>
      <c r="J29" s="18" t="s">
        <v>7</v>
      </c>
      <c r="K29" s="18" t="s">
        <v>17</v>
      </c>
      <c r="L29" s="18" t="s">
        <v>64</v>
      </c>
      <c r="M29" s="36" t="s">
        <v>60</v>
      </c>
      <c r="N29" s="32">
        <f>(N40*100)/(N40+N41-N42)</f>
        <v>97.739387505274919</v>
      </c>
      <c r="O29" s="32">
        <f t="shared" ref="O29:BN29" si="9">(O40*100)/(O40+O41-O42)</f>
        <v>96.994404714947848</v>
      </c>
      <c r="P29" s="32">
        <f t="shared" si="9"/>
        <v>97.43691703555082</v>
      </c>
      <c r="Q29" s="32">
        <f t="shared" si="9"/>
        <v>97.674503216401803</v>
      </c>
      <c r="R29" s="32">
        <f t="shared" si="9"/>
        <v>97.946238318917466</v>
      </c>
      <c r="S29" s="32">
        <f t="shared" si="9"/>
        <v>97.236637969943203</v>
      </c>
      <c r="T29" s="32">
        <f t="shared" si="9"/>
        <v>97.868423760325499</v>
      </c>
      <c r="U29" s="32">
        <f t="shared" si="9"/>
        <v>98.119543575652969</v>
      </c>
      <c r="V29" s="32">
        <f t="shared" si="9"/>
        <v>98.027820930945722</v>
      </c>
      <c r="W29" s="32">
        <f t="shared" si="9"/>
        <v>98.624618060756461</v>
      </c>
      <c r="X29" s="32">
        <f t="shared" si="9"/>
        <v>98.093391448218128</v>
      </c>
      <c r="Y29" s="32">
        <f t="shared" si="9"/>
        <v>97.913237019345857</v>
      </c>
      <c r="Z29" s="32">
        <f t="shared" si="9"/>
        <v>98.636545333228696</v>
      </c>
      <c r="AA29" s="32">
        <f t="shared" si="9"/>
        <v>98.472589652259117</v>
      </c>
      <c r="AB29" s="32">
        <f t="shared" si="9"/>
        <v>98.56117622907712</v>
      </c>
      <c r="AC29" s="32">
        <f t="shared" si="9"/>
        <v>99.244011469117822</v>
      </c>
      <c r="AD29" s="32">
        <f t="shared" si="9"/>
        <v>98.73361836054525</v>
      </c>
      <c r="AE29" s="32">
        <f t="shared" si="9"/>
        <v>98.775167486920637</v>
      </c>
      <c r="AF29" s="32">
        <f t="shared" si="9"/>
        <v>98.924978355279819</v>
      </c>
      <c r="AG29" s="32">
        <f t="shared" si="9"/>
        <v>99.021121619398201</v>
      </c>
      <c r="AH29" s="32">
        <f t="shared" si="9"/>
        <v>98.417292584683807</v>
      </c>
      <c r="AI29" s="32">
        <f t="shared" si="9"/>
        <v>98.064287659918733</v>
      </c>
      <c r="AJ29" s="32">
        <f t="shared" si="9"/>
        <v>99.609901011601934</v>
      </c>
      <c r="AK29" s="32">
        <f t="shared" si="9"/>
        <v>98.592417898334887</v>
      </c>
      <c r="AL29" s="32">
        <f t="shared" si="9"/>
        <v>99.130285998081305</v>
      </c>
      <c r="AM29" s="32">
        <f t="shared" si="9"/>
        <v>99.659493128791411</v>
      </c>
      <c r="AN29" s="32">
        <f t="shared" si="9"/>
        <v>99.339181723802824</v>
      </c>
      <c r="AO29" s="32">
        <f t="shared" si="9"/>
        <v>99.242614811607581</v>
      </c>
      <c r="AP29" s="32">
        <f t="shared" si="9"/>
        <v>99.595440021383723</v>
      </c>
      <c r="AQ29" s="32">
        <f t="shared" si="9"/>
        <v>99.992682826145881</v>
      </c>
      <c r="AR29" s="32">
        <f t="shared" si="9"/>
        <v>100.02089002921366</v>
      </c>
      <c r="AS29" s="32">
        <f t="shared" si="9"/>
        <v>99.867830841181899</v>
      </c>
      <c r="AT29" s="32">
        <f t="shared" si="9"/>
        <v>99.976626259701675</v>
      </c>
      <c r="AU29" s="32">
        <f t="shared" si="9"/>
        <v>100.12344611992701</v>
      </c>
      <c r="AV29" s="32">
        <f t="shared" si="9"/>
        <v>100.00406637511358</v>
      </c>
      <c r="AW29" s="32">
        <f t="shared" si="9"/>
        <v>100.11960158272019</v>
      </c>
      <c r="AX29" s="32">
        <f t="shared" si="9"/>
        <v>100.05504389677361</v>
      </c>
      <c r="AY29" s="32">
        <f t="shared" si="9"/>
        <v>100.05095641399163</v>
      </c>
      <c r="AZ29" s="32">
        <f t="shared" si="9"/>
        <v>99.99082917920029</v>
      </c>
      <c r="BA29" s="32">
        <f t="shared" si="9"/>
        <v>100.43608077662668</v>
      </c>
      <c r="BB29" s="32">
        <f t="shared" si="9"/>
        <v>100.43409673231785</v>
      </c>
      <c r="BC29" s="32">
        <f t="shared" si="9"/>
        <v>100.4056942064031</v>
      </c>
      <c r="BD29" s="32">
        <f t="shared" si="9"/>
        <v>100.13138286581496</v>
      </c>
      <c r="BE29" s="32">
        <f t="shared" si="9"/>
        <v>100.70924930383939</v>
      </c>
      <c r="BF29" s="32">
        <f t="shared" si="9"/>
        <v>101.09821062225542</v>
      </c>
      <c r="BG29" s="32">
        <f t="shared" si="9"/>
        <v>100.65455274377469</v>
      </c>
      <c r="BH29" s="32">
        <f t="shared" si="9"/>
        <v>100.92655350664253</v>
      </c>
      <c r="BI29" s="32">
        <f t="shared" si="9"/>
        <v>100.64436689487093</v>
      </c>
      <c r="BJ29" s="32">
        <f t="shared" si="9"/>
        <v>100.41909933749702</v>
      </c>
      <c r="BK29" s="32">
        <f t="shared" si="9"/>
        <v>100.26649160866475</v>
      </c>
      <c r="BL29" s="32">
        <f t="shared" si="9"/>
        <v>99.829192052589775</v>
      </c>
      <c r="BM29" s="32">
        <f t="shared" si="9"/>
        <v>100.43922835257777</v>
      </c>
      <c r="BN29" s="32">
        <f t="shared" si="9"/>
        <v>101.61644410055057</v>
      </c>
    </row>
    <row r="30" spans="1:66" x14ac:dyDescent="0.2">
      <c r="A30" s="14" t="s">
        <v>160</v>
      </c>
      <c r="B30" s="15"/>
      <c r="C30" s="15"/>
      <c r="D30" s="15"/>
      <c r="E30" s="15"/>
      <c r="F30" s="15"/>
      <c r="G30" s="15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2"/>
      <c r="BM30" s="72"/>
      <c r="BN30" s="72"/>
    </row>
    <row r="31" spans="1:66" x14ac:dyDescent="0.2">
      <c r="A31" s="14" t="s">
        <v>125</v>
      </c>
      <c r="B31" s="15"/>
      <c r="C31" s="15"/>
      <c r="D31" s="15"/>
      <c r="E31" s="15"/>
      <c r="F31" s="15"/>
      <c r="G31" s="15"/>
      <c r="I31" s="18" t="s">
        <v>73</v>
      </c>
      <c r="J31" s="18" t="s">
        <v>61</v>
      </c>
      <c r="K31" s="18" t="s">
        <v>62</v>
      </c>
      <c r="L31" s="18" t="s">
        <v>38</v>
      </c>
      <c r="M31" s="18" t="s">
        <v>73</v>
      </c>
      <c r="N31" s="32">
        <v>69562.831000000006</v>
      </c>
      <c r="O31" s="32">
        <v>70665.642999999996</v>
      </c>
      <c r="P31" s="32">
        <v>71892.504000000001</v>
      </c>
      <c r="Q31" s="32">
        <v>74071.653999999995</v>
      </c>
      <c r="R31" s="32">
        <v>64420.294000000002</v>
      </c>
      <c r="S31" s="32">
        <v>64933.824000000001</v>
      </c>
      <c r="T31" s="32">
        <v>76666.206000000006</v>
      </c>
      <c r="U31" s="32">
        <v>82582.986000000004</v>
      </c>
      <c r="V31" s="32">
        <v>86096.607999999993</v>
      </c>
      <c r="W31" s="32">
        <v>92818.017999999996</v>
      </c>
      <c r="X31" s="32">
        <v>91725.834000000003</v>
      </c>
      <c r="Y31" s="32">
        <v>89012.423999999999</v>
      </c>
      <c r="Z31" s="32">
        <v>97644.573999999993</v>
      </c>
      <c r="AA31" s="32">
        <v>86929.55</v>
      </c>
      <c r="AB31" s="32">
        <v>103381.584</v>
      </c>
      <c r="AC31" s="32">
        <v>100628.817</v>
      </c>
      <c r="AD31" s="32">
        <v>111754.035</v>
      </c>
      <c r="AE31" s="32">
        <v>116122.06600000001</v>
      </c>
      <c r="AF31" s="32">
        <v>105332.9</v>
      </c>
      <c r="AG31" s="32">
        <v>113746.704</v>
      </c>
      <c r="AH31" s="32">
        <v>120982.774</v>
      </c>
      <c r="AI31" s="32">
        <v>112534.429</v>
      </c>
      <c r="AJ31" s="32">
        <v>136795.71599999999</v>
      </c>
      <c r="AK31" s="32">
        <v>135322.51699999999</v>
      </c>
      <c r="AL31" s="32">
        <v>133774.90299999999</v>
      </c>
      <c r="AM31" s="32">
        <v>134725.67300000001</v>
      </c>
      <c r="AN31" s="32">
        <v>127696.715</v>
      </c>
      <c r="AO31" s="32">
        <v>148446.19699999999</v>
      </c>
      <c r="AP31" s="32">
        <v>162679.77799999999</v>
      </c>
      <c r="AQ31" s="32">
        <v>156784.005</v>
      </c>
      <c r="AR31" s="32">
        <v>155791.21400000001</v>
      </c>
      <c r="AS31" s="32">
        <v>165171</v>
      </c>
      <c r="AT31" s="32">
        <v>168533.69899999999</v>
      </c>
      <c r="AU31" s="32">
        <v>171102.27900000001</v>
      </c>
      <c r="AV31" s="32">
        <v>171570.98</v>
      </c>
      <c r="AW31" s="32">
        <v>177958.399</v>
      </c>
      <c r="AX31" s="32">
        <v>182040.299</v>
      </c>
      <c r="AY31" s="32">
        <v>183901.68400000001</v>
      </c>
      <c r="AZ31" s="32">
        <v>191418.47099999999</v>
      </c>
      <c r="BA31" s="32">
        <v>192485.38099999999</v>
      </c>
      <c r="BB31" s="32">
        <v>196377.095</v>
      </c>
      <c r="BC31" s="32">
        <v>170762.516</v>
      </c>
      <c r="BD31" s="32">
        <v>192373.962</v>
      </c>
      <c r="BE31" s="32">
        <v>188321.36799999999</v>
      </c>
      <c r="BF31" s="32">
        <v>194146.68900000001</v>
      </c>
      <c r="BG31" s="32">
        <v>196452.96900000001</v>
      </c>
      <c r="BH31" s="32">
        <v>212344.09299999999</v>
      </c>
      <c r="BI31" s="32">
        <v>217539.31099999999</v>
      </c>
      <c r="BJ31" s="32">
        <v>205604.285</v>
      </c>
      <c r="BK31" s="32">
        <v>219898.62599999999</v>
      </c>
      <c r="BL31" s="32">
        <v>235279.299</v>
      </c>
      <c r="BM31" s="32">
        <v>240742.59899999999</v>
      </c>
      <c r="BN31" s="32">
        <v>240926.399</v>
      </c>
    </row>
    <row r="32" spans="1:66" x14ac:dyDescent="0.2">
      <c r="B32" s="15"/>
      <c r="C32" s="15"/>
      <c r="D32" s="15"/>
      <c r="E32" s="15"/>
      <c r="F32" s="15"/>
      <c r="G32" s="15"/>
      <c r="I32" s="18" t="s">
        <v>74</v>
      </c>
      <c r="J32" s="18" t="s">
        <v>61</v>
      </c>
      <c r="K32" s="18" t="s">
        <v>62</v>
      </c>
      <c r="L32" s="18" t="s">
        <v>38</v>
      </c>
      <c r="M32" s="18" t="s">
        <v>76</v>
      </c>
      <c r="N32" s="32">
        <v>3965.752</v>
      </c>
      <c r="O32" s="32">
        <v>4177.6890000000003</v>
      </c>
      <c r="P32" s="32">
        <v>4884.2759999999998</v>
      </c>
      <c r="Q32" s="32">
        <v>6584.2039999999997</v>
      </c>
      <c r="R32" s="32">
        <v>7949.4610000000002</v>
      </c>
      <c r="S32" s="32">
        <v>10442.316000000001</v>
      </c>
      <c r="T32" s="32">
        <v>10649.77</v>
      </c>
      <c r="U32" s="32">
        <v>6080.8959999999997</v>
      </c>
      <c r="V32" s="32">
        <v>4218.5619999999999</v>
      </c>
      <c r="W32" s="32">
        <v>4260.5209999999997</v>
      </c>
      <c r="X32" s="32">
        <v>2467.5929999999998</v>
      </c>
      <c r="Y32" s="32">
        <v>679.47199999999998</v>
      </c>
      <c r="Z32" s="32">
        <v>3706.7660000000001</v>
      </c>
      <c r="AA32" s="32">
        <v>5275.0690000000004</v>
      </c>
      <c r="AB32" s="32">
        <v>7671.25</v>
      </c>
      <c r="AC32" s="32">
        <v>7134.0540000000001</v>
      </c>
      <c r="AD32" s="32">
        <v>1046.896</v>
      </c>
      <c r="AE32" s="32">
        <v>338.03699999999998</v>
      </c>
      <c r="AF32" s="32">
        <v>316.714</v>
      </c>
      <c r="AG32" s="32">
        <v>415.37099999999998</v>
      </c>
      <c r="AH32" s="32">
        <v>688.34699999999998</v>
      </c>
      <c r="AI32" s="32">
        <v>1681.385</v>
      </c>
      <c r="AJ32" s="32">
        <v>3381.7510000000002</v>
      </c>
      <c r="AK32" s="32">
        <v>1850.7919999999999</v>
      </c>
      <c r="AL32" s="32">
        <v>192.65199999999999</v>
      </c>
      <c r="AM32" s="32">
        <v>257.50900000000001</v>
      </c>
      <c r="AN32" s="32">
        <v>60.335999999999999</v>
      </c>
      <c r="AO32" s="32">
        <v>2727.5590000000002</v>
      </c>
      <c r="AP32" s="32">
        <v>896.78499999999997</v>
      </c>
      <c r="AQ32" s="32">
        <v>212.023</v>
      </c>
      <c r="AR32" s="32">
        <v>101.89400000000001</v>
      </c>
      <c r="AS32" s="32">
        <v>1540.933</v>
      </c>
      <c r="AT32" s="32">
        <v>382.16300000000001</v>
      </c>
      <c r="AU32" s="32">
        <v>67.307000000000002</v>
      </c>
      <c r="AV32" s="32">
        <v>66.024000000000001</v>
      </c>
      <c r="AW32" s="32">
        <v>654.73599999999999</v>
      </c>
      <c r="AX32" s="32">
        <v>1531.405</v>
      </c>
      <c r="AY32" s="32">
        <v>1872.059</v>
      </c>
      <c r="AZ32" s="32">
        <v>1678.2149999999999</v>
      </c>
      <c r="BA32" s="32">
        <v>99.49</v>
      </c>
      <c r="BB32" s="32">
        <v>44.311999999999998</v>
      </c>
      <c r="BC32" s="32">
        <v>94.787000000000006</v>
      </c>
      <c r="BD32" s="32">
        <v>79.418000000000006</v>
      </c>
      <c r="BE32" s="32">
        <v>161.68299999999999</v>
      </c>
      <c r="BF32" s="32">
        <v>111.64100000000001</v>
      </c>
      <c r="BG32" s="32">
        <v>6142.4620000000004</v>
      </c>
      <c r="BH32" s="32">
        <v>2742.2449999999999</v>
      </c>
      <c r="BI32" s="32">
        <v>64.492999999999995</v>
      </c>
      <c r="BJ32" s="32">
        <v>281.44600000000003</v>
      </c>
      <c r="BK32" s="32">
        <v>251.47499999999999</v>
      </c>
      <c r="BL32" s="32">
        <v>100.753</v>
      </c>
      <c r="BM32" s="32">
        <v>113.992</v>
      </c>
      <c r="BN32" s="32">
        <v>113.47499999999999</v>
      </c>
    </row>
    <row r="33" spans="1:66" x14ac:dyDescent="0.2">
      <c r="A33" s="14"/>
      <c r="B33" s="14"/>
      <c r="C33" s="14"/>
      <c r="D33" s="14"/>
      <c r="E33" s="14"/>
      <c r="F33" s="14"/>
      <c r="G33" s="14"/>
      <c r="I33" s="18" t="s">
        <v>75</v>
      </c>
      <c r="J33" s="18" t="s">
        <v>61</v>
      </c>
      <c r="K33" s="18" t="s">
        <v>62</v>
      </c>
      <c r="L33" s="18" t="s">
        <v>38</v>
      </c>
      <c r="M33" s="18" t="s">
        <v>77</v>
      </c>
      <c r="N33" s="32">
        <v>0.66500000000000004</v>
      </c>
      <c r="O33" s="32">
        <v>0.58599999999999997</v>
      </c>
      <c r="P33" s="32">
        <v>3.3140000000000001</v>
      </c>
      <c r="Q33" s="32">
        <v>3.9550000000000001</v>
      </c>
      <c r="R33" s="32">
        <v>5.774</v>
      </c>
      <c r="S33" s="32">
        <v>4.4420000000000002</v>
      </c>
      <c r="T33" s="32">
        <v>6.0270000000000001</v>
      </c>
      <c r="U33" s="32">
        <v>4.6029999999999998</v>
      </c>
      <c r="V33" s="32">
        <v>18.027000000000001</v>
      </c>
      <c r="W33" s="32">
        <v>49.305</v>
      </c>
      <c r="X33" s="32">
        <v>21.853000000000002</v>
      </c>
      <c r="Y33" s="32">
        <v>281.01900000000001</v>
      </c>
      <c r="Z33" s="32">
        <v>428.78500000000003</v>
      </c>
      <c r="AA33" s="32">
        <v>43.543999999999997</v>
      </c>
      <c r="AB33" s="32">
        <v>23.585000000000001</v>
      </c>
      <c r="AC33" s="32">
        <v>75.575999999999993</v>
      </c>
      <c r="AD33" s="32">
        <v>129.018</v>
      </c>
      <c r="AE33" s="32">
        <v>857.58799999999997</v>
      </c>
      <c r="AF33" s="32">
        <v>864.28200000000004</v>
      </c>
      <c r="AG33" s="32">
        <v>704.89800000000002</v>
      </c>
      <c r="AH33" s="32">
        <v>1000.611</v>
      </c>
      <c r="AI33" s="32">
        <v>566.76599999999996</v>
      </c>
      <c r="AJ33" s="32">
        <v>242.953</v>
      </c>
      <c r="AK33" s="32">
        <v>213.512</v>
      </c>
      <c r="AL33" s="32">
        <v>620.26599999999996</v>
      </c>
      <c r="AM33" s="32">
        <v>396.31799999999998</v>
      </c>
      <c r="AN33" s="32">
        <v>680.22900000000004</v>
      </c>
      <c r="AO33" s="32">
        <v>377.69200000000001</v>
      </c>
      <c r="AP33" s="32">
        <v>443.10599999999999</v>
      </c>
      <c r="AQ33" s="32">
        <v>655.21900000000005</v>
      </c>
      <c r="AR33" s="32">
        <v>1357.4939999999999</v>
      </c>
      <c r="AS33" s="32">
        <v>639.78300000000002</v>
      </c>
      <c r="AT33" s="32">
        <v>935.04700000000003</v>
      </c>
      <c r="AU33" s="32">
        <v>1267.5039999999999</v>
      </c>
      <c r="AV33" s="32">
        <v>6136.5569999999998</v>
      </c>
      <c r="AW33" s="32">
        <v>4594.8339999999998</v>
      </c>
      <c r="AX33" s="32">
        <v>2469.875</v>
      </c>
      <c r="AY33" s="32">
        <v>4999.6890000000003</v>
      </c>
      <c r="AZ33" s="32">
        <v>1931.386</v>
      </c>
      <c r="BA33" s="32">
        <v>2765.098</v>
      </c>
      <c r="BB33" s="32">
        <v>5391.9430000000002</v>
      </c>
      <c r="BC33" s="32">
        <v>9489.73</v>
      </c>
      <c r="BD33" s="32">
        <v>8937.125</v>
      </c>
      <c r="BE33" s="32">
        <v>8228.2479999999996</v>
      </c>
      <c r="BF33" s="32">
        <v>5567.259</v>
      </c>
      <c r="BG33" s="32">
        <v>5720.4440000000004</v>
      </c>
      <c r="BH33" s="32">
        <v>9939.9459999999999</v>
      </c>
      <c r="BI33" s="32">
        <v>6800.1589999999997</v>
      </c>
      <c r="BJ33" s="32">
        <v>5325.8779999999997</v>
      </c>
      <c r="BK33" s="32">
        <v>5156.0510000000004</v>
      </c>
      <c r="BL33" s="32">
        <v>10213.276</v>
      </c>
      <c r="BM33" s="32">
        <v>20502.891</v>
      </c>
      <c r="BN33" s="32">
        <v>24546.823</v>
      </c>
    </row>
    <row r="34" spans="1:66" x14ac:dyDescent="0.2">
      <c r="F34" s="14"/>
      <c r="G34" s="14"/>
      <c r="I34" s="18" t="s">
        <v>73</v>
      </c>
      <c r="J34" s="18" t="s">
        <v>5</v>
      </c>
      <c r="K34" s="18" t="s">
        <v>62</v>
      </c>
      <c r="L34" s="18" t="s">
        <v>46</v>
      </c>
      <c r="M34" s="18" t="s">
        <v>73</v>
      </c>
      <c r="N34" s="32">
        <v>2151.6350000000002</v>
      </c>
      <c r="O34" s="32">
        <v>2224.9479999999999</v>
      </c>
      <c r="P34" s="32">
        <v>2234.4059999999999</v>
      </c>
      <c r="Q34" s="32">
        <v>2312.2860000000001</v>
      </c>
      <c r="R34" s="32">
        <v>2090.5830000000001</v>
      </c>
      <c r="S34" s="32">
        <v>2020.7059999999999</v>
      </c>
      <c r="T34" s="32">
        <v>2317.0720000000001</v>
      </c>
      <c r="U34" s="32">
        <v>2162.5390000000002</v>
      </c>
      <c r="V34" s="32">
        <v>2260.134</v>
      </c>
      <c r="W34" s="32">
        <v>2707.6219999999998</v>
      </c>
      <c r="X34" s="32">
        <v>2837.212</v>
      </c>
      <c r="Y34" s="32">
        <v>2168.3589999999999</v>
      </c>
      <c r="Z34" s="32">
        <v>2806.0149999999999</v>
      </c>
      <c r="AA34" s="32">
        <v>2663.4580000000001</v>
      </c>
      <c r="AB34" s="32">
        <v>3222.4690000000001</v>
      </c>
      <c r="AC34" s="32">
        <v>2780.6080000000002</v>
      </c>
      <c r="AD34" s="32">
        <v>2899.8870000000002</v>
      </c>
      <c r="AE34" s="32">
        <v>3016.93</v>
      </c>
      <c r="AF34" s="32">
        <v>2910.5439999999999</v>
      </c>
      <c r="AG34" s="32">
        <v>2635.098</v>
      </c>
      <c r="AH34" s="32">
        <v>3614.8049999999998</v>
      </c>
      <c r="AI34" s="32">
        <v>3253.9960000000001</v>
      </c>
      <c r="AJ34" s="32">
        <v>3635.6970000000001</v>
      </c>
      <c r="AK34" s="32">
        <v>3849.7150000000001</v>
      </c>
      <c r="AL34" s="32">
        <v>3711.143</v>
      </c>
      <c r="AM34" s="32">
        <v>3684.4769999999999</v>
      </c>
      <c r="AN34" s="32">
        <v>3817.4029999999998</v>
      </c>
      <c r="AO34" s="32">
        <v>5200.2979999999998</v>
      </c>
      <c r="AP34" s="32">
        <v>5523.0140000000001</v>
      </c>
      <c r="AQ34" s="32">
        <v>5569.0559999999996</v>
      </c>
      <c r="AR34" s="32">
        <v>5787.3069999999998</v>
      </c>
      <c r="AS34" s="32">
        <v>6486.0309999999999</v>
      </c>
      <c r="AT34" s="32">
        <v>6301.1809999999996</v>
      </c>
      <c r="AU34" s="32">
        <v>6580.491</v>
      </c>
      <c r="AV34" s="32">
        <v>6671.4530000000004</v>
      </c>
      <c r="AW34" s="32">
        <v>7241.6139999999996</v>
      </c>
      <c r="AX34" s="32">
        <v>7132.3370000000004</v>
      </c>
      <c r="AY34" s="32">
        <v>7036.5129999999999</v>
      </c>
      <c r="AZ34" s="32">
        <v>6397.5050000000001</v>
      </c>
      <c r="BA34" s="32">
        <v>6342.3890000000001</v>
      </c>
      <c r="BB34" s="32">
        <v>6001.5039999999999</v>
      </c>
      <c r="BC34" s="32">
        <v>5537.5</v>
      </c>
      <c r="BD34" s="32">
        <v>6660.3109999999997</v>
      </c>
      <c r="BE34" s="32">
        <v>7101.47</v>
      </c>
      <c r="BF34" s="32">
        <v>8270.7219999999998</v>
      </c>
      <c r="BG34" s="32">
        <v>7866.0330000000004</v>
      </c>
      <c r="BH34" s="32">
        <v>9319.0930000000008</v>
      </c>
      <c r="BI34" s="32">
        <v>8117.116</v>
      </c>
      <c r="BJ34" s="32">
        <v>8075.9970000000003</v>
      </c>
      <c r="BK34" s="32">
        <v>9120.2379999999994</v>
      </c>
      <c r="BL34" s="32">
        <v>9324.7610000000004</v>
      </c>
      <c r="BM34" s="32">
        <v>9239.3430000000008</v>
      </c>
      <c r="BN34" s="32">
        <v>8560.8269999999993</v>
      </c>
    </row>
    <row r="35" spans="1:66" x14ac:dyDescent="0.2">
      <c r="F35" s="14"/>
      <c r="G35" s="14"/>
      <c r="I35" s="18" t="s">
        <v>74</v>
      </c>
      <c r="J35" s="18" t="s">
        <v>5</v>
      </c>
      <c r="K35" s="18" t="s">
        <v>62</v>
      </c>
      <c r="L35" s="18" t="s">
        <v>46</v>
      </c>
      <c r="M35" s="18" t="s">
        <v>76</v>
      </c>
      <c r="N35" s="32">
        <v>36.756</v>
      </c>
      <c r="O35" s="32">
        <v>47.378</v>
      </c>
      <c r="P35" s="32">
        <v>40.128</v>
      </c>
      <c r="Q35" s="32">
        <v>36.906999999999996</v>
      </c>
      <c r="R35" s="32">
        <v>58.856000000000002</v>
      </c>
      <c r="S35" s="32">
        <v>44.887999999999998</v>
      </c>
      <c r="T35" s="32">
        <v>60.542999999999999</v>
      </c>
      <c r="U35" s="32">
        <v>37.869</v>
      </c>
      <c r="V35" s="32">
        <v>84.614000000000004</v>
      </c>
      <c r="W35" s="32">
        <v>84.381</v>
      </c>
      <c r="X35" s="32">
        <v>78.09</v>
      </c>
      <c r="Y35" s="32">
        <v>67.611999999999995</v>
      </c>
      <c r="Z35" s="32">
        <v>153.245</v>
      </c>
      <c r="AA35" s="32">
        <v>97.677000000000007</v>
      </c>
      <c r="AB35" s="32">
        <v>30.260999999999999</v>
      </c>
      <c r="AC35" s="32">
        <v>107.277</v>
      </c>
      <c r="AD35" s="32">
        <v>1053.9190000000001</v>
      </c>
      <c r="AE35" s="32">
        <v>1104.03</v>
      </c>
      <c r="AF35" s="32">
        <v>1008.1369999999999</v>
      </c>
      <c r="AG35" s="32">
        <v>1641.4369999999999</v>
      </c>
      <c r="AH35" s="32">
        <v>1444.778</v>
      </c>
      <c r="AI35" s="32">
        <v>1214.905</v>
      </c>
      <c r="AJ35" s="32">
        <v>1298.8969999999999</v>
      </c>
      <c r="AK35" s="32">
        <v>1443.037</v>
      </c>
      <c r="AL35" s="32">
        <v>1362.855</v>
      </c>
      <c r="AM35" s="32">
        <v>1413.6759999999999</v>
      </c>
      <c r="AN35" s="32">
        <v>2001.8969999999999</v>
      </c>
      <c r="AO35" s="32">
        <v>1129.4870000000001</v>
      </c>
      <c r="AP35" s="32">
        <v>351.56</v>
      </c>
      <c r="AQ35" s="32">
        <v>545.77800000000002</v>
      </c>
      <c r="AR35" s="32">
        <v>302.99700000000001</v>
      </c>
      <c r="AS35" s="32">
        <v>358.36599999999999</v>
      </c>
      <c r="AT35" s="32">
        <v>230.15199999999999</v>
      </c>
      <c r="AU35" s="32">
        <v>468.45100000000002</v>
      </c>
      <c r="AV35" s="32">
        <v>1190.241</v>
      </c>
      <c r="AW35" s="32">
        <v>1631.365</v>
      </c>
      <c r="AX35" s="32">
        <v>1555.364</v>
      </c>
      <c r="AY35" s="32">
        <v>2942.5949999999998</v>
      </c>
      <c r="AZ35" s="32">
        <v>4720.5020000000004</v>
      </c>
      <c r="BA35" s="32">
        <v>4622.027</v>
      </c>
      <c r="BB35" s="32">
        <v>4878.4430000000002</v>
      </c>
      <c r="BC35" s="32">
        <v>4708.3440000000001</v>
      </c>
      <c r="BD35" s="32">
        <v>5692.2020000000002</v>
      </c>
      <c r="BE35" s="32">
        <v>4977.9589999999998</v>
      </c>
      <c r="BF35" s="32">
        <v>4933.1559999999999</v>
      </c>
      <c r="BG35" s="32">
        <v>4774.875</v>
      </c>
      <c r="BH35" s="32">
        <v>5437.1390000000001</v>
      </c>
      <c r="BI35" s="32">
        <v>7114.5829999999996</v>
      </c>
      <c r="BJ35" s="32">
        <v>8412.0110000000004</v>
      </c>
      <c r="BK35" s="32">
        <v>5678.3149999999996</v>
      </c>
      <c r="BL35" s="32">
        <v>8069.1909999999998</v>
      </c>
      <c r="BM35" s="32">
        <v>10322.879999999999</v>
      </c>
      <c r="BN35" s="32">
        <v>11158.842000000001</v>
      </c>
    </row>
    <row r="36" spans="1:66" x14ac:dyDescent="0.2">
      <c r="F36" s="14"/>
      <c r="G36" s="14"/>
      <c r="I36" s="18" t="s">
        <v>75</v>
      </c>
      <c r="J36" s="18" t="s">
        <v>5</v>
      </c>
      <c r="K36" s="18" t="s">
        <v>62</v>
      </c>
      <c r="L36" s="18" t="s">
        <v>46</v>
      </c>
      <c r="M36" s="18" t="s">
        <v>77</v>
      </c>
      <c r="N36" s="32">
        <v>31.742999999999999</v>
      </c>
      <c r="O36" s="32">
        <v>71.673000000000002</v>
      </c>
      <c r="P36" s="32">
        <v>130.55099999999999</v>
      </c>
      <c r="Q36" s="32">
        <v>104.786</v>
      </c>
      <c r="R36" s="32">
        <v>27.591000000000001</v>
      </c>
      <c r="S36" s="32">
        <v>15.019</v>
      </c>
      <c r="T36" s="32">
        <v>13.672000000000001</v>
      </c>
      <c r="U36" s="32">
        <v>48.186</v>
      </c>
      <c r="V36" s="32">
        <v>23.38</v>
      </c>
      <c r="W36" s="32">
        <v>27.978999999999999</v>
      </c>
      <c r="X36" s="32">
        <v>20.888000000000002</v>
      </c>
      <c r="Y36" s="32">
        <v>48.271000000000001</v>
      </c>
      <c r="Z36" s="32">
        <v>47.085000000000001</v>
      </c>
      <c r="AA36" s="32">
        <v>54.713000000000001</v>
      </c>
      <c r="AB36" s="32">
        <v>56.997</v>
      </c>
      <c r="AC36" s="32">
        <v>92.786000000000001</v>
      </c>
      <c r="AD36" s="32">
        <v>38.173999999999999</v>
      </c>
      <c r="AE36" s="32">
        <v>58.363999999999997</v>
      </c>
      <c r="AF36" s="32">
        <v>85.049000000000007</v>
      </c>
      <c r="AG36" s="32">
        <v>68.180000000000007</v>
      </c>
      <c r="AH36" s="32">
        <v>59.889000000000003</v>
      </c>
      <c r="AI36" s="32">
        <v>72.525000000000006</v>
      </c>
      <c r="AJ36" s="32">
        <v>89.742999999999995</v>
      </c>
      <c r="AK36" s="32">
        <v>103.761</v>
      </c>
      <c r="AL36" s="32">
        <v>98.933999999999997</v>
      </c>
      <c r="AM36" s="32">
        <v>64.179000000000002</v>
      </c>
      <c r="AN36" s="32">
        <v>52.603000000000002</v>
      </c>
      <c r="AO36" s="32">
        <v>47.05</v>
      </c>
      <c r="AP36" s="32">
        <v>99.400999999999996</v>
      </c>
      <c r="AQ36" s="32">
        <v>135.61199999999999</v>
      </c>
      <c r="AR36" s="32">
        <v>128.86500000000001</v>
      </c>
      <c r="AS36" s="32">
        <v>109.652</v>
      </c>
      <c r="AT36" s="32">
        <v>147.512</v>
      </c>
      <c r="AU36" s="32">
        <v>193.83500000000001</v>
      </c>
      <c r="AV36" s="32">
        <v>301.75700000000001</v>
      </c>
      <c r="AW36" s="32">
        <v>254.89500000000001</v>
      </c>
      <c r="AX36" s="32">
        <v>232.37799999999999</v>
      </c>
      <c r="AY36" s="32">
        <v>216.178</v>
      </c>
      <c r="AZ36" s="32">
        <v>282.12700000000001</v>
      </c>
      <c r="BA36" s="32">
        <v>295.06599999999997</v>
      </c>
      <c r="BB36" s="32">
        <v>282.78800000000001</v>
      </c>
      <c r="BC36" s="32">
        <v>232.01900000000001</v>
      </c>
      <c r="BD36" s="32">
        <v>256.52499999999998</v>
      </c>
      <c r="BE36" s="32">
        <v>363.06299999999999</v>
      </c>
      <c r="BF36" s="32">
        <v>326.255</v>
      </c>
      <c r="BG36" s="32">
        <v>374.82400000000001</v>
      </c>
      <c r="BH36" s="32">
        <v>406.99599999999998</v>
      </c>
      <c r="BI36" s="32">
        <v>427.34199999999998</v>
      </c>
      <c r="BJ36" s="32">
        <v>497.15499999999997</v>
      </c>
      <c r="BK36" s="32">
        <v>545.53099999999995</v>
      </c>
      <c r="BL36" s="32">
        <v>595.48299999999995</v>
      </c>
      <c r="BM36" s="32">
        <v>673.851</v>
      </c>
      <c r="BN36" s="32">
        <v>853.21900000000005</v>
      </c>
    </row>
    <row r="37" spans="1:66" x14ac:dyDescent="0.2">
      <c r="F37" s="14"/>
      <c r="G37" s="14"/>
      <c r="I37" s="18" t="s">
        <v>73</v>
      </c>
      <c r="J37" s="18" t="s">
        <v>6</v>
      </c>
      <c r="K37" s="18" t="s">
        <v>62</v>
      </c>
      <c r="L37" s="18" t="s">
        <v>47</v>
      </c>
      <c r="M37" s="18" t="s">
        <v>73</v>
      </c>
      <c r="N37" s="32">
        <v>1696.09</v>
      </c>
      <c r="O37" s="32">
        <v>1738.373</v>
      </c>
      <c r="P37" s="32">
        <v>1756.239</v>
      </c>
      <c r="Q37" s="32">
        <v>1789.6420000000001</v>
      </c>
      <c r="R37" s="32">
        <v>1818.3109999999999</v>
      </c>
      <c r="S37" s="32">
        <v>1847.25</v>
      </c>
      <c r="T37" s="32">
        <v>1895.6179999999999</v>
      </c>
      <c r="U37" s="32">
        <v>1943.326</v>
      </c>
      <c r="V37" s="32">
        <v>1970.33</v>
      </c>
      <c r="W37" s="32">
        <v>2015.308</v>
      </c>
      <c r="X37" s="32">
        <v>2070.337</v>
      </c>
      <c r="Y37" s="32">
        <v>2096.9270000000001</v>
      </c>
      <c r="Z37" s="32">
        <v>2144.761</v>
      </c>
      <c r="AA37" s="32">
        <v>2201.96</v>
      </c>
      <c r="AB37" s="32">
        <v>2251.5619999999999</v>
      </c>
      <c r="AC37" s="32">
        <v>2306.98</v>
      </c>
      <c r="AD37" s="32">
        <v>2359.3649999999998</v>
      </c>
      <c r="AE37" s="32">
        <v>2423.4</v>
      </c>
      <c r="AF37" s="32">
        <v>2522.6329999999998</v>
      </c>
      <c r="AG37" s="32">
        <v>2626.8119999999999</v>
      </c>
      <c r="AH37" s="32">
        <v>2710.2959999999998</v>
      </c>
      <c r="AI37" s="32">
        <v>2950.68</v>
      </c>
      <c r="AJ37" s="32">
        <v>2983.7579999999998</v>
      </c>
      <c r="AK37" s="32">
        <v>3032.9029999999998</v>
      </c>
      <c r="AL37" s="32">
        <v>3155.52</v>
      </c>
      <c r="AM37" s="32">
        <v>3217.24</v>
      </c>
      <c r="AN37" s="32">
        <v>3424.79</v>
      </c>
      <c r="AO37" s="32">
        <v>3477.4180000000001</v>
      </c>
      <c r="AP37" s="32">
        <v>3558.5990000000002</v>
      </c>
      <c r="AQ37" s="32">
        <v>3657.1179999999999</v>
      </c>
      <c r="AR37" s="32">
        <v>3838.2820000000002</v>
      </c>
      <c r="AS37" s="32">
        <v>3915.7240000000002</v>
      </c>
      <c r="AT37" s="32">
        <v>4008.1260000000002</v>
      </c>
      <c r="AU37" s="32">
        <v>4050.3649999999998</v>
      </c>
      <c r="AV37" s="32">
        <v>4093.27</v>
      </c>
      <c r="AW37" s="32">
        <v>4136.62</v>
      </c>
      <c r="AX37" s="32">
        <v>4168.0309999999999</v>
      </c>
      <c r="AY37" s="32">
        <v>4253.46</v>
      </c>
      <c r="AZ37" s="32">
        <v>4337.7240000000002</v>
      </c>
      <c r="BA37" s="32">
        <v>4443.9279999999999</v>
      </c>
      <c r="BB37" s="32">
        <v>4515.92</v>
      </c>
      <c r="BC37" s="32">
        <v>4694.8289999999997</v>
      </c>
      <c r="BD37" s="32">
        <v>4831.71</v>
      </c>
      <c r="BE37" s="32">
        <v>4966.5339999999997</v>
      </c>
      <c r="BF37" s="32">
        <v>5112.4759999999997</v>
      </c>
      <c r="BG37" s="32">
        <v>5276.375</v>
      </c>
      <c r="BH37" s="32">
        <v>5564.6480000000001</v>
      </c>
      <c r="BI37" s="32">
        <v>5701.8869999999997</v>
      </c>
      <c r="BJ37" s="32">
        <v>5913.7860000000001</v>
      </c>
      <c r="BK37" s="32">
        <v>6085.0749999999998</v>
      </c>
      <c r="BL37" s="32">
        <v>6118.058</v>
      </c>
      <c r="BM37" s="32">
        <v>6150.24</v>
      </c>
      <c r="BN37" s="32">
        <v>6214.5749999999998</v>
      </c>
    </row>
    <row r="38" spans="1:66" x14ac:dyDescent="0.2">
      <c r="F38" s="14"/>
      <c r="G38" s="14"/>
      <c r="I38" s="18" t="s">
        <v>74</v>
      </c>
      <c r="J38" s="18" t="s">
        <v>6</v>
      </c>
      <c r="K38" s="18" t="s">
        <v>62</v>
      </c>
      <c r="L38" s="18" t="s">
        <v>47</v>
      </c>
      <c r="M38" s="18" t="s">
        <v>76</v>
      </c>
      <c r="N38" s="32">
        <v>8.5000000000000006E-2</v>
      </c>
      <c r="O38" s="32">
        <v>0.01</v>
      </c>
      <c r="P38" s="32">
        <v>2.1000000000000001E-2</v>
      </c>
      <c r="Q38" s="32">
        <v>1.2999999999999999E-2</v>
      </c>
      <c r="R38" s="32">
        <v>5.0999999999999997E-2</v>
      </c>
      <c r="S38" s="32">
        <v>1.7999999999999999E-2</v>
      </c>
      <c r="T38" s="32">
        <v>1.4E-2</v>
      </c>
      <c r="U38" s="32">
        <v>3.5999999999999997E-2</v>
      </c>
      <c r="V38" s="32">
        <v>0.13200000000000001</v>
      </c>
      <c r="W38" s="32">
        <v>2.4E-2</v>
      </c>
      <c r="X38" s="32">
        <v>4.0000000000000001E-3</v>
      </c>
      <c r="Y38" s="32">
        <v>1E-3</v>
      </c>
      <c r="Z38" s="32">
        <v>3.0000000000000001E-3</v>
      </c>
      <c r="AA38" s="32">
        <v>1.2E-2</v>
      </c>
      <c r="AB38" s="32">
        <v>3.0000000000000001E-3</v>
      </c>
      <c r="AC38" s="32">
        <v>8.3000000000000004E-2</v>
      </c>
      <c r="AD38" s="32">
        <v>1.7999999999999999E-2</v>
      </c>
      <c r="AE38" s="32">
        <v>0</v>
      </c>
      <c r="AF38" s="32">
        <v>5.8999999999999997E-2</v>
      </c>
      <c r="AG38" s="32">
        <v>8.0000000000000002E-3</v>
      </c>
      <c r="AH38" s="32">
        <v>0.17799999999999999</v>
      </c>
      <c r="AI38" s="32">
        <v>8.0000000000000002E-3</v>
      </c>
      <c r="AJ38" s="32">
        <v>0.01</v>
      </c>
      <c r="AK38" s="32">
        <v>4.9000000000000002E-2</v>
      </c>
      <c r="AL38" s="32">
        <v>3.7999999999999999E-2</v>
      </c>
      <c r="AM38" s="32">
        <v>6.2E-2</v>
      </c>
      <c r="AN38" s="32">
        <v>4.3999999999999997E-2</v>
      </c>
      <c r="AO38" s="32">
        <v>0.01</v>
      </c>
      <c r="AP38" s="32">
        <v>0</v>
      </c>
      <c r="AQ38" s="32">
        <v>0</v>
      </c>
      <c r="AR38" s="32">
        <v>1E-3</v>
      </c>
      <c r="AS38" s="32">
        <v>1.101</v>
      </c>
      <c r="AT38" s="32">
        <v>4.0000000000000001E-3</v>
      </c>
      <c r="AU38" s="32">
        <v>0</v>
      </c>
      <c r="AV38" s="32">
        <v>0</v>
      </c>
      <c r="AW38" s="32">
        <v>2.5000000000000001E-2</v>
      </c>
      <c r="AX38" s="32">
        <v>0</v>
      </c>
      <c r="AY38" s="32">
        <v>2E-3</v>
      </c>
      <c r="AZ38" s="32">
        <v>3.9E-2</v>
      </c>
      <c r="BA38" s="32">
        <v>3.6999999999999998E-2</v>
      </c>
      <c r="BB38" s="32">
        <v>0.188</v>
      </c>
      <c r="BC38" s="32">
        <v>9.9000000000000005E-2</v>
      </c>
      <c r="BD38" s="32">
        <v>0.17599999999999999</v>
      </c>
      <c r="BE38" s="32">
        <v>0.27200000000000002</v>
      </c>
      <c r="BF38" s="32">
        <v>0.46600000000000003</v>
      </c>
      <c r="BG38" s="32">
        <v>0.69899999999999995</v>
      </c>
      <c r="BH38" s="32">
        <v>1.3</v>
      </c>
      <c r="BI38" s="32">
        <v>2.4409999999999998</v>
      </c>
      <c r="BJ38" s="32">
        <v>3.0659999999999998</v>
      </c>
      <c r="BK38" s="32">
        <v>1.655</v>
      </c>
      <c r="BL38" s="32">
        <v>2.2959999999999998</v>
      </c>
      <c r="BM38" s="32">
        <v>1.956</v>
      </c>
      <c r="BN38" s="32">
        <v>1.4730000000000001</v>
      </c>
    </row>
    <row r="39" spans="1:66" x14ac:dyDescent="0.2">
      <c r="F39" s="14"/>
      <c r="G39" s="14"/>
      <c r="I39" s="18" t="s">
        <v>75</v>
      </c>
      <c r="J39" s="18" t="s">
        <v>6</v>
      </c>
      <c r="K39" s="18" t="s">
        <v>62</v>
      </c>
      <c r="L39" s="18" t="s">
        <v>47</v>
      </c>
      <c r="M39" s="18" t="s">
        <v>77</v>
      </c>
      <c r="N39" s="32">
        <v>1.0069999999999999</v>
      </c>
      <c r="O39" s="32">
        <v>0.81699999999999995</v>
      </c>
      <c r="P39" s="32">
        <v>0.81</v>
      </c>
      <c r="Q39" s="32">
        <v>0.57799999999999996</v>
      </c>
      <c r="R39" s="32">
        <v>0.67800000000000005</v>
      </c>
      <c r="S39" s="32">
        <v>0.71499999999999997</v>
      </c>
      <c r="T39" s="32">
        <v>0.97099999999999997</v>
      </c>
      <c r="U39" s="32">
        <v>0.49</v>
      </c>
      <c r="V39" s="32">
        <v>0.311</v>
      </c>
      <c r="W39" s="32">
        <v>3.2440000000000002</v>
      </c>
      <c r="X39" s="32">
        <v>1.629</v>
      </c>
      <c r="Y39" s="32">
        <v>2.8319999999999999</v>
      </c>
      <c r="Z39" s="32">
        <v>3.7719999999999998</v>
      </c>
      <c r="AA39" s="32">
        <v>6.5919999999999996</v>
      </c>
      <c r="AB39" s="32">
        <v>6.2489999999999997</v>
      </c>
      <c r="AC39" s="32">
        <v>13.249000000000001</v>
      </c>
      <c r="AD39" s="32">
        <v>19.984999999999999</v>
      </c>
      <c r="AE39" s="32">
        <v>20.667999999999999</v>
      </c>
      <c r="AF39" s="32">
        <v>45.158999999999999</v>
      </c>
      <c r="AG39" s="32">
        <v>52.473999999999997</v>
      </c>
      <c r="AH39" s="32">
        <v>55.103000000000002</v>
      </c>
      <c r="AI39" s="32">
        <v>72.087000000000003</v>
      </c>
      <c r="AJ39" s="32">
        <v>53.918999999999997</v>
      </c>
      <c r="AK39" s="32">
        <v>51.984000000000002</v>
      </c>
      <c r="AL39" s="32">
        <v>55.347999999999999</v>
      </c>
      <c r="AM39" s="32">
        <v>49.408999999999999</v>
      </c>
      <c r="AN39" s="32">
        <v>59.732999999999997</v>
      </c>
      <c r="AO39" s="32">
        <v>57.817</v>
      </c>
      <c r="AP39" s="32">
        <v>67.528000000000006</v>
      </c>
      <c r="AQ39" s="32">
        <v>72.311999999999998</v>
      </c>
      <c r="AR39" s="32">
        <v>89.540999999999997</v>
      </c>
      <c r="AS39" s="32">
        <v>89.373999999999995</v>
      </c>
      <c r="AT39" s="32">
        <v>113.55800000000001</v>
      </c>
      <c r="AU39" s="32">
        <v>128.47</v>
      </c>
      <c r="AV39" s="32">
        <v>170.51</v>
      </c>
      <c r="AW39" s="32">
        <v>167.477</v>
      </c>
      <c r="AX39" s="32">
        <v>184.90899999999999</v>
      </c>
      <c r="AY39" s="32">
        <v>163.16499999999999</v>
      </c>
      <c r="AZ39" s="32">
        <v>181.61799999999999</v>
      </c>
      <c r="BA39" s="32">
        <v>300.33100000000002</v>
      </c>
      <c r="BB39" s="32">
        <v>248.398</v>
      </c>
      <c r="BC39" s="32">
        <v>306.86399999999998</v>
      </c>
      <c r="BD39" s="32">
        <v>372.16199999999998</v>
      </c>
      <c r="BE39" s="32">
        <v>320.96899999999999</v>
      </c>
      <c r="BF39" s="32">
        <v>470.54500000000002</v>
      </c>
      <c r="BG39" s="32">
        <v>508.44900000000001</v>
      </c>
      <c r="BH39" s="32">
        <v>502.48</v>
      </c>
      <c r="BI39" s="32">
        <v>516.65300000000002</v>
      </c>
      <c r="BJ39" s="32">
        <v>611.63499999999999</v>
      </c>
      <c r="BK39" s="32">
        <v>797.33</v>
      </c>
      <c r="BL39" s="32">
        <v>1067.0139999999999</v>
      </c>
      <c r="BM39" s="32">
        <v>1057.9860000000001</v>
      </c>
      <c r="BN39" s="32">
        <v>1588.8969999999999</v>
      </c>
    </row>
    <row r="40" spans="1:66" x14ac:dyDescent="0.2">
      <c r="F40" s="14"/>
      <c r="G40" s="14"/>
      <c r="I40" s="18" t="s">
        <v>73</v>
      </c>
      <c r="J40" s="18" t="s">
        <v>7</v>
      </c>
      <c r="K40" s="18" t="s">
        <v>62</v>
      </c>
      <c r="L40" s="18" t="s">
        <v>69</v>
      </c>
      <c r="M40" s="18" t="s">
        <v>73</v>
      </c>
      <c r="N40" s="32">
        <v>20375</v>
      </c>
      <c r="O40" s="32">
        <v>20088</v>
      </c>
      <c r="P40" s="32">
        <v>19941</v>
      </c>
      <c r="Q40" s="32">
        <v>19544</v>
      </c>
      <c r="R40" s="32">
        <v>19247</v>
      </c>
      <c r="S40" s="32">
        <v>19368</v>
      </c>
      <c r="T40" s="32">
        <v>19870</v>
      </c>
      <c r="U40" s="32">
        <v>21200</v>
      </c>
      <c r="V40" s="32">
        <v>21600</v>
      </c>
      <c r="W40" s="32">
        <v>20800</v>
      </c>
      <c r="X40" s="32">
        <v>22500</v>
      </c>
      <c r="Y40" s="32">
        <v>22800</v>
      </c>
      <c r="Z40" s="32">
        <v>23200</v>
      </c>
      <c r="AA40" s="32">
        <v>24500</v>
      </c>
      <c r="AB40" s="32">
        <v>25600</v>
      </c>
      <c r="AC40" s="32">
        <v>27300</v>
      </c>
      <c r="AD40" s="32">
        <v>28500</v>
      </c>
      <c r="AE40" s="32">
        <v>29000</v>
      </c>
      <c r="AF40" s="32">
        <v>30400</v>
      </c>
      <c r="AG40" s="32">
        <v>31560</v>
      </c>
      <c r="AH40" s="32">
        <v>34300.01</v>
      </c>
      <c r="AI40" s="32">
        <v>35800</v>
      </c>
      <c r="AJ40" s="32">
        <v>38802</v>
      </c>
      <c r="AK40" s="32">
        <v>41470</v>
      </c>
      <c r="AL40" s="32">
        <v>44020</v>
      </c>
      <c r="AM40" s="32">
        <v>46100</v>
      </c>
      <c r="AN40" s="32">
        <v>46700</v>
      </c>
      <c r="AO40" s="32">
        <v>48400</v>
      </c>
      <c r="AP40" s="32">
        <v>51408</v>
      </c>
      <c r="AQ40" s="32">
        <v>53678</v>
      </c>
      <c r="AR40" s="32">
        <v>54061</v>
      </c>
      <c r="AS40" s="32">
        <v>56406</v>
      </c>
      <c r="AT40" s="32">
        <v>58860</v>
      </c>
      <c r="AU40" s="32">
        <v>61398</v>
      </c>
      <c r="AV40" s="32">
        <v>65368</v>
      </c>
      <c r="AW40" s="32">
        <v>68355</v>
      </c>
      <c r="AX40" s="32">
        <v>70877</v>
      </c>
      <c r="AY40" s="32">
        <v>74103</v>
      </c>
      <c r="AZ40" s="32">
        <v>78241</v>
      </c>
      <c r="BA40" s="32">
        <v>79661</v>
      </c>
      <c r="BB40" s="32">
        <v>83419</v>
      </c>
      <c r="BC40" s="32">
        <v>84760</v>
      </c>
      <c r="BD40" s="32">
        <v>86660</v>
      </c>
      <c r="BE40" s="32">
        <v>91059</v>
      </c>
      <c r="BF40" s="32">
        <v>95619</v>
      </c>
      <c r="BG40" s="32">
        <v>100266</v>
      </c>
      <c r="BH40" s="32">
        <v>107933</v>
      </c>
      <c r="BI40" s="32">
        <v>112183</v>
      </c>
      <c r="BJ40" s="32">
        <v>116425</v>
      </c>
      <c r="BK40" s="32">
        <v>121847</v>
      </c>
      <c r="BL40" s="32">
        <v>127904</v>
      </c>
      <c r="BM40" s="32">
        <v>132430.59</v>
      </c>
      <c r="BN40" s="32">
        <v>135600</v>
      </c>
    </row>
    <row r="41" spans="1:66" x14ac:dyDescent="0.2">
      <c r="F41" s="14"/>
      <c r="G41" s="14"/>
      <c r="I41" s="18" t="s">
        <v>74</v>
      </c>
      <c r="J41" s="18" t="s">
        <v>7</v>
      </c>
      <c r="K41" s="18" t="s">
        <v>62</v>
      </c>
      <c r="L41" s="18" t="s">
        <v>69</v>
      </c>
      <c r="M41" s="18" t="s">
        <v>76</v>
      </c>
      <c r="N41" s="32">
        <v>471.25299999999999</v>
      </c>
      <c r="O41" s="32">
        <v>622.47299999999996</v>
      </c>
      <c r="P41" s="32">
        <v>524.54899999999998</v>
      </c>
      <c r="Q41" s="32">
        <v>465.31599999999997</v>
      </c>
      <c r="R41" s="32">
        <v>403.70499999999998</v>
      </c>
      <c r="S41" s="32">
        <v>550.50900000000001</v>
      </c>
      <c r="T41" s="32">
        <v>434.08699999999999</v>
      </c>
      <c r="U41" s="32">
        <v>406.678</v>
      </c>
      <c r="V41" s="32">
        <v>435.04899999999998</v>
      </c>
      <c r="W41" s="32">
        <v>290.63</v>
      </c>
      <c r="X41" s="32">
        <v>437.60700000000003</v>
      </c>
      <c r="Y41" s="32">
        <v>489.51799999999997</v>
      </c>
      <c r="Z41" s="32">
        <v>320.84899999999999</v>
      </c>
      <c r="AA41" s="32">
        <v>380.274</v>
      </c>
      <c r="AB41" s="32">
        <v>373.98500000000001</v>
      </c>
      <c r="AC41" s="32">
        <v>208.755</v>
      </c>
      <c r="AD41" s="32">
        <v>370.21</v>
      </c>
      <c r="AE41" s="32">
        <v>362.81700000000001</v>
      </c>
      <c r="AF41" s="32">
        <v>331.12400000000002</v>
      </c>
      <c r="AG41" s="32">
        <v>313.43700000000001</v>
      </c>
      <c r="AH41" s="32">
        <v>552.11400000000003</v>
      </c>
      <c r="AI41" s="32">
        <v>707.74099999999999</v>
      </c>
      <c r="AJ41" s="32">
        <v>152.691</v>
      </c>
      <c r="AK41" s="32">
        <v>593.34</v>
      </c>
      <c r="AL41" s="32">
        <v>387.37</v>
      </c>
      <c r="AM41" s="32">
        <v>162.334</v>
      </c>
      <c r="AN41" s="32">
        <v>315.72399999999999</v>
      </c>
      <c r="AO41" s="32">
        <v>375.19499999999999</v>
      </c>
      <c r="AP41" s="32">
        <v>211.06100000000001</v>
      </c>
      <c r="AQ41" s="32">
        <v>8.41</v>
      </c>
      <c r="AR41" s="32">
        <v>10.483000000000001</v>
      </c>
      <c r="AS41" s="32">
        <v>82.27</v>
      </c>
      <c r="AT41" s="32">
        <v>28.331</v>
      </c>
      <c r="AU41" s="32">
        <v>9.3019999999999996</v>
      </c>
      <c r="AV41" s="32">
        <v>44.043999999999997</v>
      </c>
      <c r="AW41" s="32">
        <v>6.2089999999999996</v>
      </c>
      <c r="AX41" s="32">
        <v>11.11</v>
      </c>
      <c r="AY41" s="32">
        <v>24.056000000000001</v>
      </c>
      <c r="AZ41" s="32">
        <v>195.02799999999999</v>
      </c>
      <c r="BA41" s="32">
        <v>10.925000000000001</v>
      </c>
      <c r="BB41" s="32">
        <v>8.1150000000000002</v>
      </c>
      <c r="BC41" s="32">
        <v>9.8559999999999999</v>
      </c>
      <c r="BD41" s="32">
        <v>94.733999999999995</v>
      </c>
      <c r="BE41" s="32">
        <v>11.337999999999999</v>
      </c>
      <c r="BF41" s="32">
        <v>9.0180000000000007</v>
      </c>
      <c r="BG41" s="32">
        <v>11.788</v>
      </c>
      <c r="BH41" s="32">
        <v>13.849</v>
      </c>
      <c r="BI41" s="32">
        <v>13.935</v>
      </c>
      <c r="BJ41" s="32">
        <v>51.76</v>
      </c>
      <c r="BK41" s="32">
        <v>296.82900000000001</v>
      </c>
      <c r="BL41" s="32">
        <v>405.34399999999999</v>
      </c>
      <c r="BM41" s="32">
        <v>166.30500000000001</v>
      </c>
      <c r="BN41" s="32">
        <v>17.509</v>
      </c>
    </row>
    <row r="42" spans="1:66" x14ac:dyDescent="0.2">
      <c r="F42" s="14"/>
      <c r="G42" s="14"/>
      <c r="I42" s="18" t="s">
        <v>75</v>
      </c>
      <c r="J42" s="18" t="s">
        <v>7</v>
      </c>
      <c r="K42" s="18" t="s">
        <v>62</v>
      </c>
      <c r="L42" s="18" t="s">
        <v>69</v>
      </c>
      <c r="M42" s="18" t="s">
        <v>77</v>
      </c>
      <c r="N42" s="32">
        <v>0</v>
      </c>
      <c r="O42" s="32">
        <v>0</v>
      </c>
      <c r="P42" s="32">
        <v>0</v>
      </c>
      <c r="Q42" s="32">
        <v>0</v>
      </c>
      <c r="R42" s="32">
        <v>0.129</v>
      </c>
      <c r="S42" s="32">
        <v>9.0999999999999998E-2</v>
      </c>
      <c r="T42" s="32">
        <v>1.3180000000000001</v>
      </c>
      <c r="U42" s="32">
        <v>0.38100000000000001</v>
      </c>
      <c r="V42" s="32">
        <v>0.48799999999999999</v>
      </c>
      <c r="W42" s="32">
        <v>0.56100000000000005</v>
      </c>
      <c r="X42" s="32">
        <v>0.28199999999999997</v>
      </c>
      <c r="Y42" s="32">
        <v>3.5960000000000001</v>
      </c>
      <c r="Z42" s="32">
        <v>0.155</v>
      </c>
      <c r="AA42" s="32">
        <v>0.254</v>
      </c>
      <c r="AB42" s="32">
        <v>0.26900000000000002</v>
      </c>
      <c r="AC42" s="32">
        <v>0.79800000000000004</v>
      </c>
      <c r="AD42" s="32">
        <v>4.6619999999999999</v>
      </c>
      <c r="AE42" s="32">
        <v>3.2109999999999999</v>
      </c>
      <c r="AF42" s="32">
        <v>0.76600000000000001</v>
      </c>
      <c r="AG42" s="32">
        <v>1.4490000000000001</v>
      </c>
      <c r="AH42" s="32">
        <v>0.51500000000000001</v>
      </c>
      <c r="AI42" s="32">
        <v>1.077</v>
      </c>
      <c r="AJ42" s="32">
        <v>0.73199999999999998</v>
      </c>
      <c r="AK42" s="32">
        <v>1.282</v>
      </c>
      <c r="AL42" s="32">
        <v>1.163</v>
      </c>
      <c r="AM42" s="32">
        <v>4.8239999999999998</v>
      </c>
      <c r="AN42" s="32">
        <v>5.069</v>
      </c>
      <c r="AO42" s="32">
        <v>5.8230000000000004</v>
      </c>
      <c r="AP42" s="32">
        <v>2.2400000000000002</v>
      </c>
      <c r="AQ42" s="32">
        <v>4.4820000000000002</v>
      </c>
      <c r="AR42" s="32">
        <v>21.774000000000001</v>
      </c>
      <c r="AS42" s="32">
        <v>7.62</v>
      </c>
      <c r="AT42" s="32">
        <v>14.57</v>
      </c>
      <c r="AU42" s="32">
        <v>85.001999999999995</v>
      </c>
      <c r="AV42" s="32">
        <v>46.701999999999998</v>
      </c>
      <c r="AW42" s="32">
        <v>87.864999999999995</v>
      </c>
      <c r="AX42" s="32">
        <v>50.101999999999997</v>
      </c>
      <c r="AY42" s="32">
        <v>61.796999999999997</v>
      </c>
      <c r="AZ42" s="32">
        <v>187.852</v>
      </c>
      <c r="BA42" s="32">
        <v>356.803</v>
      </c>
      <c r="BB42" s="32">
        <v>368.66899999999998</v>
      </c>
      <c r="BC42" s="32">
        <v>352.33300000000003</v>
      </c>
      <c r="BD42" s="32">
        <v>208.441</v>
      </c>
      <c r="BE42" s="32">
        <v>652.625</v>
      </c>
      <c r="BF42" s="32">
        <v>1047.7090000000001</v>
      </c>
      <c r="BG42" s="32">
        <v>663.81399999999996</v>
      </c>
      <c r="BH42" s="32">
        <v>1004.725</v>
      </c>
      <c r="BI42" s="32">
        <v>732.17700000000002</v>
      </c>
      <c r="BJ42" s="32">
        <v>537.66</v>
      </c>
      <c r="BK42" s="32">
        <v>620.678</v>
      </c>
      <c r="BL42" s="32">
        <v>186.5</v>
      </c>
      <c r="BM42" s="32">
        <v>745.43399999999997</v>
      </c>
      <c r="BN42" s="32">
        <v>2174.54</v>
      </c>
    </row>
    <row r="43" spans="1:66" x14ac:dyDescent="0.2">
      <c r="F43" s="14"/>
      <c r="G43" s="14"/>
      <c r="I43" s="28" t="s">
        <v>40</v>
      </c>
    </row>
    <row r="44" spans="1:66" x14ac:dyDescent="0.2">
      <c r="F44" s="14"/>
      <c r="G44" s="14"/>
      <c r="I44" s="29" t="s">
        <v>78</v>
      </c>
    </row>
    <row r="45" spans="1:66" x14ac:dyDescent="0.2">
      <c r="F45" s="14"/>
      <c r="G45" s="14"/>
      <c r="I45" s="29" t="s">
        <v>79</v>
      </c>
    </row>
    <row r="46" spans="1:66" x14ac:dyDescent="0.2">
      <c r="F46" s="14"/>
      <c r="G46" s="14"/>
      <c r="I46" s="35" t="s">
        <v>152</v>
      </c>
    </row>
    <row r="47" spans="1:66" x14ac:dyDescent="0.2">
      <c r="F47" s="14"/>
      <c r="G47" s="14"/>
      <c r="I47" s="35"/>
    </row>
    <row r="48" spans="1:66" x14ac:dyDescent="0.2">
      <c r="F48" s="14"/>
      <c r="G48" s="14"/>
      <c r="I48" s="35"/>
    </row>
    <row r="49" spans="1:40" x14ac:dyDescent="0.2">
      <c r="F49" s="14"/>
      <c r="G49" s="14"/>
      <c r="I49" s="35"/>
    </row>
    <row r="50" spans="1:40" x14ac:dyDescent="0.2">
      <c r="F50" s="14"/>
      <c r="G50" s="14"/>
      <c r="I50" s="35"/>
    </row>
    <row r="51" spans="1:40" x14ac:dyDescent="0.2">
      <c r="F51" s="14"/>
      <c r="G51" s="14"/>
      <c r="I51" s="35"/>
    </row>
    <row r="52" spans="1:40" x14ac:dyDescent="0.2">
      <c r="F52" s="14"/>
      <c r="G52" s="14"/>
      <c r="I52" s="35"/>
    </row>
    <row r="53" spans="1:40" x14ac:dyDescent="0.2">
      <c r="F53" s="14"/>
      <c r="G53" s="14"/>
      <c r="I53" s="35"/>
    </row>
    <row r="54" spans="1:40" x14ac:dyDescent="0.2">
      <c r="F54" s="14"/>
      <c r="G54" s="14"/>
      <c r="I54" s="35"/>
    </row>
    <row r="55" spans="1:40" x14ac:dyDescent="0.2">
      <c r="F55" s="14"/>
      <c r="G55" s="14"/>
      <c r="I55" s="35"/>
    </row>
    <row r="56" spans="1:40" x14ac:dyDescent="0.2">
      <c r="A56" s="14"/>
      <c r="B56" s="14"/>
      <c r="C56" s="14"/>
      <c r="D56" s="14"/>
      <c r="E56" s="14"/>
      <c r="F56" s="14"/>
      <c r="G56" s="14"/>
    </row>
    <row r="57" spans="1:40" x14ac:dyDescent="0.2">
      <c r="A57" s="14"/>
      <c r="B57" s="15"/>
      <c r="C57" s="15"/>
      <c r="D57" s="15"/>
      <c r="E57" s="15"/>
      <c r="F57" s="15"/>
      <c r="G57" s="15"/>
    </row>
    <row r="58" spans="1:40" x14ac:dyDescent="0.2">
      <c r="A58" s="14"/>
      <c r="B58" s="15"/>
      <c r="C58" s="15"/>
      <c r="D58" s="15"/>
      <c r="E58" s="15"/>
      <c r="F58" s="15"/>
      <c r="G58" s="15"/>
    </row>
    <row r="59" spans="1:40" ht="18" x14ac:dyDescent="0.2">
      <c r="A59" s="20" t="s">
        <v>137</v>
      </c>
      <c r="B59" s="21"/>
      <c r="C59" s="21"/>
      <c r="D59" s="21"/>
      <c r="E59" s="21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</row>
    <row r="60" spans="1:40" x14ac:dyDescent="0.2">
      <c r="A60" s="1"/>
    </row>
    <row r="61" spans="1:40" x14ac:dyDescent="0.2">
      <c r="A61" s="24" t="s">
        <v>41</v>
      </c>
      <c r="B61" s="22"/>
      <c r="C61" s="22"/>
      <c r="D61" s="22"/>
      <c r="E61" s="22"/>
    </row>
    <row r="62" spans="1:40" x14ac:dyDescent="0.2">
      <c r="A62" s="37" t="s">
        <v>84</v>
      </c>
      <c r="B62" s="25" t="s">
        <v>83</v>
      </c>
      <c r="C62" s="23"/>
    </row>
    <row r="63" spans="1:40" x14ac:dyDescent="0.2">
      <c r="A63" s="37"/>
      <c r="B63" s="25"/>
      <c r="C63" s="23"/>
    </row>
    <row r="64" spans="1:40" x14ac:dyDescent="0.2">
      <c r="A64" s="83" t="s">
        <v>119</v>
      </c>
      <c r="B64" s="86" t="s">
        <v>16</v>
      </c>
      <c r="C64" s="76"/>
      <c r="D64" s="87"/>
    </row>
    <row r="65" spans="1:40" x14ac:dyDescent="0.2">
      <c r="A65" s="84"/>
      <c r="B65" s="9" t="s">
        <v>0</v>
      </c>
      <c r="C65" s="10" t="s">
        <v>1</v>
      </c>
      <c r="D65" s="10" t="s">
        <v>10</v>
      </c>
      <c r="E65" s="14"/>
      <c r="I65" s="58" t="s">
        <v>14</v>
      </c>
      <c r="J65" s="58" t="s">
        <v>44</v>
      </c>
      <c r="K65" s="58" t="s">
        <v>36</v>
      </c>
      <c r="L65" s="58" t="s">
        <v>121</v>
      </c>
      <c r="M65" s="58" t="s">
        <v>120</v>
      </c>
      <c r="N65" s="58">
        <v>1985</v>
      </c>
      <c r="O65" s="58">
        <v>1986</v>
      </c>
      <c r="P65" s="58">
        <v>1987</v>
      </c>
      <c r="Q65" s="58">
        <v>1988</v>
      </c>
      <c r="R65" s="58">
        <v>1989</v>
      </c>
      <c r="S65" s="58">
        <v>1990</v>
      </c>
      <c r="T65" s="58">
        <v>1991</v>
      </c>
      <c r="U65" s="58">
        <v>1992</v>
      </c>
      <c r="V65" s="58">
        <v>1993</v>
      </c>
      <c r="W65" s="58">
        <v>1994</v>
      </c>
      <c r="X65" s="58">
        <v>1995</v>
      </c>
      <c r="Y65" s="58">
        <v>1996</v>
      </c>
      <c r="Z65" s="58">
        <v>1997</v>
      </c>
      <c r="AA65" s="58">
        <v>1998</v>
      </c>
      <c r="AB65" s="58">
        <v>1999</v>
      </c>
      <c r="AC65" s="58">
        <v>2000</v>
      </c>
      <c r="AD65" s="58">
        <v>2001</v>
      </c>
      <c r="AE65" s="58">
        <v>2002</v>
      </c>
      <c r="AF65" s="58">
        <v>2003</v>
      </c>
      <c r="AG65" s="58">
        <v>2004</v>
      </c>
      <c r="AH65" s="58">
        <v>2005</v>
      </c>
      <c r="AI65" s="58">
        <v>2006</v>
      </c>
      <c r="AJ65" s="58">
        <v>2007</v>
      </c>
      <c r="AK65" s="58">
        <v>2008</v>
      </c>
      <c r="AL65" s="58">
        <v>2009</v>
      </c>
      <c r="AM65" s="58">
        <v>2010</v>
      </c>
      <c r="AN65" s="58">
        <v>2011</v>
      </c>
    </row>
    <row r="66" spans="1:40" x14ac:dyDescent="0.2">
      <c r="A66" s="18" t="s">
        <v>11</v>
      </c>
      <c r="B66" s="16">
        <f t="shared" ref="B66" si="10">AVERAGE(N66:Z66)</f>
        <v>2625.9230769230771</v>
      </c>
      <c r="C66" s="16">
        <f t="shared" ref="C66" si="11">AVERAGE(Z66:AL66)</f>
        <v>2749.5384615384614</v>
      </c>
      <c r="D66" s="16">
        <f t="shared" ref="D66" si="12">AVERAGE(AL66:AP66)</f>
        <v>2847.3333333333335</v>
      </c>
      <c r="E66" s="14"/>
      <c r="I66" s="18" t="s">
        <v>119</v>
      </c>
      <c r="J66" s="18" t="s">
        <v>11</v>
      </c>
      <c r="K66" s="18" t="s">
        <v>35</v>
      </c>
      <c r="L66" s="18" t="s">
        <v>49</v>
      </c>
      <c r="M66" s="18" t="s">
        <v>48</v>
      </c>
      <c r="N66" s="32">
        <v>2587</v>
      </c>
      <c r="O66" s="32">
        <v>2589</v>
      </c>
      <c r="P66" s="32">
        <v>2608</v>
      </c>
      <c r="Q66" s="32">
        <v>2624</v>
      </c>
      <c r="R66" s="32">
        <v>2635</v>
      </c>
      <c r="S66" s="32">
        <v>2619</v>
      </c>
      <c r="T66" s="32">
        <v>2598</v>
      </c>
      <c r="U66" s="32">
        <v>2607</v>
      </c>
      <c r="V66" s="32">
        <v>2613</v>
      </c>
      <c r="W66" s="32">
        <v>2637</v>
      </c>
      <c r="X66" s="32">
        <v>2662</v>
      </c>
      <c r="Y66" s="32">
        <v>2672</v>
      </c>
      <c r="Z66" s="32">
        <v>2686</v>
      </c>
      <c r="AA66" s="32">
        <v>2700</v>
      </c>
      <c r="AB66" s="32">
        <v>2714</v>
      </c>
      <c r="AC66" s="32">
        <v>2726</v>
      </c>
      <c r="AD66" s="32">
        <v>2724</v>
      </c>
      <c r="AE66" s="32">
        <v>2726</v>
      </c>
      <c r="AF66" s="32">
        <v>2733</v>
      </c>
      <c r="AG66" s="32">
        <v>2746</v>
      </c>
      <c r="AH66" s="32">
        <v>2761</v>
      </c>
      <c r="AI66" s="32">
        <v>2778</v>
      </c>
      <c r="AJ66" s="32">
        <v>2805</v>
      </c>
      <c r="AK66" s="32">
        <v>2822</v>
      </c>
      <c r="AL66" s="32">
        <v>2823</v>
      </c>
      <c r="AM66" s="32">
        <v>2851</v>
      </c>
      <c r="AN66" s="32">
        <v>2868</v>
      </c>
    </row>
    <row r="67" spans="1:40" x14ac:dyDescent="0.2">
      <c r="A67" s="18" t="s">
        <v>20</v>
      </c>
      <c r="B67" s="16">
        <f t="shared" ref="B67" si="13">AVERAGE(N67:Z67)</f>
        <v>2274.3846153846152</v>
      </c>
      <c r="C67" s="16">
        <f t="shared" ref="C67" si="14">AVERAGE(Z67:AL67)</f>
        <v>2346.9230769230771</v>
      </c>
      <c r="D67" s="16">
        <f t="shared" ref="D67" si="15">AVERAGE(AL67:AP67)</f>
        <v>2437.3333333333335</v>
      </c>
      <c r="E67" s="14"/>
      <c r="I67" s="18" t="s">
        <v>119</v>
      </c>
      <c r="J67" s="18" t="s">
        <v>20</v>
      </c>
      <c r="K67" s="18" t="s">
        <v>35</v>
      </c>
      <c r="L67" s="18" t="s">
        <v>49</v>
      </c>
      <c r="M67" s="18" t="s">
        <v>48</v>
      </c>
      <c r="N67" s="32">
        <f>AL20</f>
        <v>2158</v>
      </c>
      <c r="O67" s="32">
        <f t="shared" ref="O67:AN67" si="16">AM20</f>
        <v>2160</v>
      </c>
      <c r="P67" s="32">
        <f t="shared" si="16"/>
        <v>2173</v>
      </c>
      <c r="Q67" s="32">
        <f t="shared" si="16"/>
        <v>2276</v>
      </c>
      <c r="R67" s="32">
        <f t="shared" si="16"/>
        <v>2367</v>
      </c>
      <c r="S67" s="32">
        <f t="shared" si="16"/>
        <v>2205</v>
      </c>
      <c r="T67" s="32">
        <f t="shared" si="16"/>
        <v>2297</v>
      </c>
      <c r="U67" s="32">
        <f t="shared" si="16"/>
        <v>2333</v>
      </c>
      <c r="V67" s="32">
        <f t="shared" si="16"/>
        <v>2269</v>
      </c>
      <c r="W67" s="32">
        <f t="shared" si="16"/>
        <v>2292</v>
      </c>
      <c r="X67" s="32">
        <f t="shared" si="16"/>
        <v>2324</v>
      </c>
      <c r="Y67" s="32">
        <f t="shared" si="16"/>
        <v>2344</v>
      </c>
      <c r="Z67" s="32">
        <f t="shared" si="16"/>
        <v>2369</v>
      </c>
      <c r="AA67" s="32">
        <f t="shared" si="16"/>
        <v>2361</v>
      </c>
      <c r="AB67" s="32">
        <f t="shared" si="16"/>
        <v>2398</v>
      </c>
      <c r="AC67" s="32">
        <f t="shared" si="16"/>
        <v>2380</v>
      </c>
      <c r="AD67" s="32">
        <f t="shared" si="16"/>
        <v>2333</v>
      </c>
      <c r="AE67" s="32">
        <f t="shared" si="16"/>
        <v>2285</v>
      </c>
      <c r="AF67" s="32">
        <f t="shared" si="16"/>
        <v>2282</v>
      </c>
      <c r="AG67" s="32">
        <f t="shared" si="16"/>
        <v>2256</v>
      </c>
      <c r="AH67" s="32">
        <f t="shared" si="16"/>
        <v>2270</v>
      </c>
      <c r="AI67" s="32">
        <f t="shared" si="16"/>
        <v>2334</v>
      </c>
      <c r="AJ67" s="32">
        <f t="shared" si="16"/>
        <v>2400</v>
      </c>
      <c r="AK67" s="32">
        <f t="shared" si="16"/>
        <v>2427</v>
      </c>
      <c r="AL67" s="32">
        <f t="shared" si="16"/>
        <v>2415</v>
      </c>
      <c r="AM67" s="32">
        <f t="shared" si="16"/>
        <v>2442</v>
      </c>
      <c r="AN67" s="32">
        <f t="shared" si="16"/>
        <v>2455</v>
      </c>
    </row>
    <row r="68" spans="1:40" x14ac:dyDescent="0.2">
      <c r="A68" s="14"/>
      <c r="B68" s="14"/>
      <c r="C68" s="14"/>
      <c r="D68" s="14"/>
      <c r="E68" s="14"/>
    </row>
    <row r="69" spans="1:40" x14ac:dyDescent="0.2">
      <c r="A69" s="14"/>
      <c r="B69" s="14"/>
      <c r="C69" s="14"/>
      <c r="D69" s="14"/>
      <c r="E69" s="14"/>
    </row>
    <row r="70" spans="1:40" x14ac:dyDescent="0.2">
      <c r="A70" s="14"/>
      <c r="B70" s="14"/>
      <c r="C70" s="14"/>
      <c r="D70" s="14"/>
      <c r="E70" s="14"/>
    </row>
    <row r="71" spans="1:40" x14ac:dyDescent="0.2">
      <c r="A71" s="14"/>
      <c r="B71" s="59"/>
      <c r="C71" s="14"/>
      <c r="D71" s="14"/>
      <c r="E71" s="14"/>
    </row>
    <row r="72" spans="1:40" x14ac:dyDescent="0.2">
      <c r="A72" s="14"/>
      <c r="B72" s="14"/>
      <c r="C72" s="14"/>
      <c r="D72" s="14"/>
      <c r="E72" s="14"/>
    </row>
    <row r="73" spans="1:40" x14ac:dyDescent="0.2">
      <c r="A73" s="14"/>
      <c r="B73" s="14"/>
      <c r="C73" s="14"/>
      <c r="D73" s="14"/>
      <c r="E73" s="14"/>
    </row>
    <row r="74" spans="1:40" x14ac:dyDescent="0.2">
      <c r="A74" s="14"/>
      <c r="B74" s="14"/>
      <c r="C74" s="14"/>
      <c r="D74" s="14"/>
      <c r="E74" s="14"/>
    </row>
    <row r="75" spans="1:40" x14ac:dyDescent="0.2">
      <c r="A75" s="14"/>
      <c r="B75" s="14"/>
      <c r="C75" s="14"/>
      <c r="D75" s="14"/>
      <c r="E75" s="14"/>
    </row>
    <row r="76" spans="1:40" x14ac:dyDescent="0.2">
      <c r="A76" s="14"/>
      <c r="B76" s="14"/>
      <c r="C76" s="14"/>
      <c r="D76" s="14"/>
      <c r="E76" s="14"/>
    </row>
    <row r="77" spans="1:40" x14ac:dyDescent="0.2">
      <c r="A77" s="14"/>
      <c r="B77" s="14"/>
      <c r="C77" s="14"/>
      <c r="D77" s="14"/>
      <c r="E77" s="14"/>
    </row>
    <row r="78" spans="1:40" x14ac:dyDescent="0.2">
      <c r="A78" s="14"/>
      <c r="B78" s="14"/>
      <c r="C78" s="14"/>
      <c r="D78" s="14"/>
      <c r="E78" s="14"/>
    </row>
    <row r="79" spans="1:40" x14ac:dyDescent="0.2">
      <c r="A79" s="14"/>
      <c r="B79" s="14"/>
      <c r="C79" s="14"/>
      <c r="D79" s="14"/>
      <c r="E79" s="14"/>
    </row>
    <row r="80" spans="1:40" x14ac:dyDescent="0.2">
      <c r="A80" s="14"/>
      <c r="B80" s="14"/>
      <c r="C80" s="14"/>
      <c r="D80" s="14"/>
      <c r="E80" s="14"/>
    </row>
    <row r="81" spans="1:5" x14ac:dyDescent="0.2">
      <c r="A81" s="14"/>
      <c r="B81" s="14"/>
      <c r="C81" s="14"/>
      <c r="D81" s="14"/>
      <c r="E81" s="14"/>
    </row>
    <row r="82" spans="1:5" x14ac:dyDescent="0.2">
      <c r="A82" s="14"/>
      <c r="B82" s="14"/>
      <c r="C82" s="14"/>
      <c r="D82" s="14"/>
      <c r="E82" s="14"/>
    </row>
    <row r="83" spans="1:5" x14ac:dyDescent="0.2">
      <c r="A83" s="14"/>
      <c r="B83" s="14"/>
      <c r="C83" s="14"/>
      <c r="D83" s="14"/>
      <c r="E83" s="14"/>
    </row>
    <row r="84" spans="1:5" x14ac:dyDescent="0.2">
      <c r="A84" s="14"/>
      <c r="B84" s="14"/>
      <c r="C84" s="14"/>
      <c r="D84" s="14"/>
      <c r="E84" s="14"/>
    </row>
    <row r="85" spans="1:5" x14ac:dyDescent="0.2">
      <c r="A85" s="14"/>
      <c r="B85" s="14"/>
      <c r="C85" s="14"/>
      <c r="D85" s="14"/>
      <c r="E85" s="14"/>
    </row>
    <row r="86" spans="1:5" x14ac:dyDescent="0.2">
      <c r="A86" s="14"/>
      <c r="B86" s="14"/>
      <c r="C86" s="14"/>
      <c r="D86" s="14"/>
      <c r="E86" s="14"/>
    </row>
  </sheetData>
  <mergeCells count="5">
    <mergeCell ref="A9:A10"/>
    <mergeCell ref="B9:D9"/>
    <mergeCell ref="E9:G9"/>
    <mergeCell ref="A64:A65"/>
    <mergeCell ref="B64:D64"/>
  </mergeCells>
  <hyperlinks>
    <hyperlink ref="C5" r:id="rId1"/>
    <hyperlink ref="C6" r:id="rId2"/>
    <hyperlink ref="C7" r:id="rId3"/>
    <hyperlink ref="C4" r:id="rId4"/>
    <hyperlink ref="B62" r:id="rId5"/>
  </hyperlinks>
  <pageMargins left="0.7" right="0.7" top="0.75" bottom="0.75" header="0.3" footer="0.3"/>
  <pageSetup paperSize="9" orientation="portrait" r:id="rId6"/>
  <ignoredErrors>
    <ignoredError sqref="B67:D67 B66:D66 B11:D11 B13:D13 B20:D24 B16:D19" formulaRange="1"/>
    <ignoredError sqref="B12:D12" formula="1" formulaRange="1"/>
  </ignoredErrors>
  <drawing r:id="rId7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78"/>
  <sheetViews>
    <sheetView workbookViewId="0">
      <selection activeCell="G35" sqref="G35"/>
    </sheetView>
  </sheetViews>
  <sheetFormatPr defaultRowHeight="12.75" x14ac:dyDescent="0.2"/>
  <cols>
    <col min="1" max="1" width="36.625" customWidth="1"/>
    <col min="2" max="7" width="10.625" customWidth="1"/>
    <col min="9" max="10" width="26.25" bestFit="1" customWidth="1"/>
    <col min="11" max="11" width="13.625" bestFit="1" customWidth="1"/>
    <col min="12" max="12" width="54.625" bestFit="1" customWidth="1"/>
    <col min="13" max="13" width="41" bestFit="1" customWidth="1"/>
    <col min="14" max="37" width="9" customWidth="1"/>
    <col min="49" max="64" width="9.375" bestFit="1" customWidth="1"/>
    <col min="65" max="66" width="9.375" customWidth="1"/>
  </cols>
  <sheetData>
    <row r="1" spans="1:66" ht="18" x14ac:dyDescent="0.2">
      <c r="A1" s="20" t="s">
        <v>113</v>
      </c>
      <c r="B1" s="21"/>
      <c r="C1" s="21"/>
      <c r="D1" s="21"/>
      <c r="E1" s="21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</row>
    <row r="2" spans="1:66" x14ac:dyDescent="0.2">
      <c r="A2" s="1"/>
    </row>
    <row r="3" spans="1:66" x14ac:dyDescent="0.2">
      <c r="A3" s="24" t="s">
        <v>41</v>
      </c>
      <c r="B3" s="22"/>
      <c r="C3" s="22"/>
      <c r="D3" s="22"/>
      <c r="E3" s="22"/>
    </row>
    <row r="4" spans="1:66" x14ac:dyDescent="0.2">
      <c r="A4" s="37" t="s">
        <v>82</v>
      </c>
      <c r="B4" s="25" t="s">
        <v>81</v>
      </c>
    </row>
    <row r="5" spans="1:66" x14ac:dyDescent="0.2">
      <c r="A5" s="37" t="s">
        <v>86</v>
      </c>
      <c r="B5" s="25" t="s">
        <v>85</v>
      </c>
      <c r="C5" s="23"/>
    </row>
    <row r="6" spans="1:66" x14ac:dyDescent="0.2">
      <c r="A6" s="37" t="s">
        <v>84</v>
      </c>
      <c r="B6" s="25" t="s">
        <v>83</v>
      </c>
      <c r="C6" s="23"/>
    </row>
    <row r="7" spans="1:66" x14ac:dyDescent="0.2">
      <c r="A7" s="37" t="s">
        <v>89</v>
      </c>
      <c r="B7" s="25" t="s">
        <v>83</v>
      </c>
    </row>
    <row r="8" spans="1:66" x14ac:dyDescent="0.2">
      <c r="A8" s="1"/>
    </row>
    <row r="9" spans="1:66" x14ac:dyDescent="0.2">
      <c r="A9" s="83" t="s">
        <v>14</v>
      </c>
      <c r="B9" s="76" t="s">
        <v>16</v>
      </c>
      <c r="C9" s="76"/>
      <c r="D9" s="85"/>
      <c r="E9" s="86" t="s">
        <v>24</v>
      </c>
      <c r="F9" s="76"/>
      <c r="G9" s="87"/>
    </row>
    <row r="10" spans="1:66" x14ac:dyDescent="0.2">
      <c r="A10" s="84"/>
      <c r="B10" s="9" t="s">
        <v>0</v>
      </c>
      <c r="C10" s="10" t="s">
        <v>1</v>
      </c>
      <c r="D10" s="10" t="s">
        <v>157</v>
      </c>
      <c r="E10" s="9" t="s">
        <v>0</v>
      </c>
      <c r="F10" s="10" t="s">
        <v>1</v>
      </c>
      <c r="G10" s="10" t="s">
        <v>157</v>
      </c>
      <c r="I10" s="58" t="s">
        <v>14</v>
      </c>
      <c r="J10" s="58" t="s">
        <v>37</v>
      </c>
      <c r="K10" s="58" t="s">
        <v>36</v>
      </c>
      <c r="L10" s="64" t="s">
        <v>161</v>
      </c>
      <c r="M10" s="64" t="s">
        <v>162</v>
      </c>
      <c r="N10" s="58">
        <v>1961</v>
      </c>
      <c r="O10" s="58">
        <v>1962</v>
      </c>
      <c r="P10" s="58">
        <v>1963</v>
      </c>
      <c r="Q10" s="58">
        <v>1964</v>
      </c>
      <c r="R10" s="58">
        <v>1965</v>
      </c>
      <c r="S10" s="58">
        <v>1966</v>
      </c>
      <c r="T10" s="58">
        <v>1967</v>
      </c>
      <c r="U10" s="58">
        <v>1968</v>
      </c>
      <c r="V10" s="58">
        <v>1969</v>
      </c>
      <c r="W10" s="58">
        <v>1970</v>
      </c>
      <c r="X10" s="58">
        <v>1971</v>
      </c>
      <c r="Y10" s="58">
        <v>1972</v>
      </c>
      <c r="Z10" s="58">
        <v>1973</v>
      </c>
      <c r="AA10" s="58">
        <v>1974</v>
      </c>
      <c r="AB10" s="58">
        <v>1975</v>
      </c>
      <c r="AC10" s="58">
        <v>1976</v>
      </c>
      <c r="AD10" s="58">
        <v>1977</v>
      </c>
      <c r="AE10" s="58">
        <v>1978</v>
      </c>
      <c r="AF10" s="58">
        <v>1979</v>
      </c>
      <c r="AG10" s="58">
        <v>1980</v>
      </c>
      <c r="AH10" s="58">
        <v>1981</v>
      </c>
      <c r="AI10" s="58">
        <v>1982</v>
      </c>
      <c r="AJ10" s="58">
        <v>1983</v>
      </c>
      <c r="AK10" s="58">
        <v>1984</v>
      </c>
      <c r="AL10" s="58">
        <v>1985</v>
      </c>
      <c r="AM10" s="58">
        <v>1986</v>
      </c>
      <c r="AN10" s="58">
        <v>1987</v>
      </c>
      <c r="AO10" s="58">
        <v>1988</v>
      </c>
      <c r="AP10" s="58">
        <v>1989</v>
      </c>
      <c r="AQ10" s="58">
        <v>1990</v>
      </c>
      <c r="AR10" s="58">
        <v>1991</v>
      </c>
      <c r="AS10" s="58">
        <v>1992</v>
      </c>
      <c r="AT10" s="58">
        <v>1993</v>
      </c>
      <c r="AU10" s="58">
        <v>1994</v>
      </c>
      <c r="AV10" s="58">
        <v>1995</v>
      </c>
      <c r="AW10" s="58">
        <v>1996</v>
      </c>
      <c r="AX10" s="58">
        <v>1997</v>
      </c>
      <c r="AY10" s="58">
        <v>1998</v>
      </c>
      <c r="AZ10" s="58">
        <v>1999</v>
      </c>
      <c r="BA10" s="58">
        <v>2000</v>
      </c>
      <c r="BB10" s="58">
        <v>2001</v>
      </c>
      <c r="BC10" s="58">
        <v>2002</v>
      </c>
      <c r="BD10" s="58">
        <v>2003</v>
      </c>
      <c r="BE10" s="58">
        <v>2004</v>
      </c>
      <c r="BF10" s="58">
        <v>2005</v>
      </c>
      <c r="BG10" s="58">
        <v>2006</v>
      </c>
      <c r="BH10" s="58">
        <v>2007</v>
      </c>
      <c r="BI10" s="58">
        <v>2008</v>
      </c>
      <c r="BJ10" s="58">
        <v>2009</v>
      </c>
      <c r="BK10" s="58">
        <v>2010</v>
      </c>
      <c r="BL10" s="58">
        <v>2011</v>
      </c>
      <c r="BM10" s="58">
        <v>2012</v>
      </c>
      <c r="BN10" s="58">
        <v>2013</v>
      </c>
    </row>
    <row r="11" spans="1:66" x14ac:dyDescent="0.2">
      <c r="A11" s="11" t="s">
        <v>25</v>
      </c>
      <c r="B11" s="16">
        <f>AVERAGE(AL11:AX11)</f>
        <v>151.89214961538462</v>
      </c>
      <c r="C11" s="16">
        <f>AVERAGE(AX11:BJ11)</f>
        <v>181.1203426153846</v>
      </c>
      <c r="D11" s="16">
        <f>AVERAGE(BJ11:BN11)</f>
        <v>196.93083080000002</v>
      </c>
      <c r="E11" s="17">
        <f>(100*(EXP(LN(AX11/AL11)/($AX$10-$AL$10)))-100)/100</f>
        <v>1.708207337012084E-2</v>
      </c>
      <c r="F11" s="17">
        <f>(100*(EXP(LN(BJ11/AX11)/($BJ$10-$AX$10)))-100)/100</f>
        <v>1.2382979410883194E-2</v>
      </c>
      <c r="G11" s="17">
        <f>(100*(EXP(LN(BN11/BJ11)/($BN$10-$BJ$10)))-100)/100</f>
        <v>8.7618521509548949E-3</v>
      </c>
      <c r="I11" s="18" t="s">
        <v>3</v>
      </c>
      <c r="J11" s="18" t="s">
        <v>13</v>
      </c>
      <c r="K11" s="18" t="s">
        <v>45</v>
      </c>
      <c r="L11" s="18" t="s">
        <v>141</v>
      </c>
      <c r="M11" s="18" t="s">
        <v>142</v>
      </c>
      <c r="N11" s="32">
        <v>74.988037000000006</v>
      </c>
      <c r="O11" s="32">
        <v>77.286629000000005</v>
      </c>
      <c r="P11" s="32">
        <v>79.643017</v>
      </c>
      <c r="Q11" s="32">
        <v>82.017015999999998</v>
      </c>
      <c r="R11" s="32">
        <v>84.379368999999997</v>
      </c>
      <c r="S11" s="32">
        <v>86.721874999999997</v>
      </c>
      <c r="T11" s="32">
        <v>89.052356000000003</v>
      </c>
      <c r="U11" s="32">
        <v>91.377489999999995</v>
      </c>
      <c r="V11" s="32">
        <v>93.709913999999998</v>
      </c>
      <c r="W11" s="32">
        <v>96.060361</v>
      </c>
      <c r="X11" s="32">
        <v>98.427874000000003</v>
      </c>
      <c r="Y11" s="32">
        <v>100.81267200000001</v>
      </c>
      <c r="Z11" s="32">
        <v>103.228641</v>
      </c>
      <c r="AA11" s="32">
        <v>105.693434</v>
      </c>
      <c r="AB11" s="32">
        <v>108.219657</v>
      </c>
      <c r="AC11" s="32">
        <v>110.808302</v>
      </c>
      <c r="AD11" s="32">
        <v>113.455308</v>
      </c>
      <c r="AE11" s="32">
        <v>116.160978</v>
      </c>
      <c r="AF11" s="32">
        <v>118.92413500000001</v>
      </c>
      <c r="AG11" s="32">
        <v>121.740438</v>
      </c>
      <c r="AH11" s="32">
        <v>124.61078999999999</v>
      </c>
      <c r="AI11" s="32">
        <v>127.52542</v>
      </c>
      <c r="AJ11" s="32">
        <v>130.455659</v>
      </c>
      <c r="AK11" s="32">
        <v>133.36427699999999</v>
      </c>
      <c r="AL11" s="32">
        <v>136.22304299999999</v>
      </c>
      <c r="AM11" s="32">
        <v>139.023394</v>
      </c>
      <c r="AN11" s="32">
        <v>141.76762600000001</v>
      </c>
      <c r="AO11" s="32">
        <v>144.45262199999999</v>
      </c>
      <c r="AP11" s="32">
        <v>147.07865899999999</v>
      </c>
      <c r="AQ11" s="32">
        <v>149.64834099999999</v>
      </c>
      <c r="AR11" s="32">
        <v>152.15353899999999</v>
      </c>
      <c r="AS11" s="32">
        <v>154.59798499999999</v>
      </c>
      <c r="AT11" s="32">
        <v>157.01113100000001</v>
      </c>
      <c r="AU11" s="32">
        <v>159.432909</v>
      </c>
      <c r="AV11" s="32">
        <v>161.890816</v>
      </c>
      <c r="AW11" s="32">
        <v>164.39242300000001</v>
      </c>
      <c r="AX11" s="32">
        <v>166.92545699999999</v>
      </c>
      <c r="AY11" s="32">
        <v>169.47234700000001</v>
      </c>
      <c r="AZ11" s="32">
        <v>172.006362</v>
      </c>
      <c r="BA11" s="32">
        <v>174.504898</v>
      </c>
      <c r="BB11" s="32">
        <v>176.96820500000001</v>
      </c>
      <c r="BC11" s="32">
        <v>179.39376799999999</v>
      </c>
      <c r="BD11" s="32">
        <v>181.752951</v>
      </c>
      <c r="BE11" s="32">
        <v>184.01028299999999</v>
      </c>
      <c r="BF11" s="32">
        <v>186.142403</v>
      </c>
      <c r="BG11" s="32">
        <v>188.13431499999999</v>
      </c>
      <c r="BH11" s="32">
        <v>189.99697599999999</v>
      </c>
      <c r="BI11" s="32">
        <v>191.765567</v>
      </c>
      <c r="BJ11" s="32">
        <v>193.49092200000001</v>
      </c>
      <c r="BK11" s="32">
        <v>195.21015399999999</v>
      </c>
      <c r="BL11" s="32">
        <v>196.93513400000001</v>
      </c>
      <c r="BM11" s="32">
        <v>198.65601899999999</v>
      </c>
      <c r="BN11" s="32">
        <v>200.36192500000001</v>
      </c>
    </row>
    <row r="12" spans="1:66" x14ac:dyDescent="0.2">
      <c r="A12" s="12" t="s">
        <v>56</v>
      </c>
      <c r="B12" s="16">
        <f>AVERAGE(AL12:AX12)/1000</f>
        <v>632.06163878231223</v>
      </c>
      <c r="C12" s="16">
        <f>AVERAGE(AX12:BJ12)/1000</f>
        <v>848.8632685637499</v>
      </c>
      <c r="D12" s="16">
        <f>AVERAGE(BJ12:BN12)/1000</f>
        <v>1109.691805880813</v>
      </c>
      <c r="E12" s="17">
        <f>(100*(EXP(LN(AX12/AL12)/($AX$10-$AL$10)))-100)/100</f>
        <v>2.5749565337885371E-2</v>
      </c>
      <c r="F12" s="17">
        <f>(100*(EXP(LN(BJ12/AX12)/($BJ$10-$AX$10)))-100)/100</f>
        <v>2.7663983255478114E-2</v>
      </c>
      <c r="G12" s="17">
        <f>(100*(EXP(LN(BN12/BJ12)/($BN$10-$BJ$10)))-100)/100</f>
        <v>3.418936383404713E-2</v>
      </c>
      <c r="I12" s="18" t="s">
        <v>51</v>
      </c>
      <c r="J12" s="18" t="s">
        <v>57</v>
      </c>
      <c r="K12" s="18" t="s">
        <v>53</v>
      </c>
      <c r="L12" s="18" t="s">
        <v>66</v>
      </c>
      <c r="M12" s="18" t="s">
        <v>52</v>
      </c>
      <c r="N12" s="32">
        <v>138564.31900674794</v>
      </c>
      <c r="O12" s="32">
        <v>145791.91617313967</v>
      </c>
      <c r="P12" s="32">
        <v>147067.11812952961</v>
      </c>
      <c r="Q12" s="32">
        <v>152193.26356924715</v>
      </c>
      <c r="R12" s="32">
        <v>156840.46646401653</v>
      </c>
      <c r="S12" s="32">
        <v>163349.91079193843</v>
      </c>
      <c r="T12" s="32">
        <v>171378.99290882584</v>
      </c>
      <c r="U12" s="32">
        <v>190962.95438594418</v>
      </c>
      <c r="V12" s="32">
        <v>209554.7769951816</v>
      </c>
      <c r="W12" s="32">
        <v>227932.6208603823</v>
      </c>
      <c r="X12" s="32">
        <v>253677.80833456942</v>
      </c>
      <c r="Y12" s="32">
        <v>284253.0929840717</v>
      </c>
      <c r="Z12" s="32">
        <v>323987.95631742058</v>
      </c>
      <c r="AA12" s="32">
        <v>353283.33711253956</v>
      </c>
      <c r="AB12" s="32">
        <v>371686.13429164106</v>
      </c>
      <c r="AC12" s="32">
        <v>408075.7313557975</v>
      </c>
      <c r="AD12" s="32">
        <v>426872.99747969763</v>
      </c>
      <c r="AE12" s="32">
        <v>440668.29300367099</v>
      </c>
      <c r="AF12" s="32">
        <v>470485.1654406017</v>
      </c>
      <c r="AG12" s="32">
        <v>513350.88138296094</v>
      </c>
      <c r="AH12" s="32">
        <v>490797.54350731894</v>
      </c>
      <c r="AI12" s="32">
        <v>493645.3744340486</v>
      </c>
      <c r="AJ12" s="32">
        <v>476813.08664191328</v>
      </c>
      <c r="AK12" s="32">
        <v>501937.05076546379</v>
      </c>
      <c r="AL12" s="32">
        <v>541820.27486925898</v>
      </c>
      <c r="AM12" s="32">
        <v>585102.47738632956</v>
      </c>
      <c r="AN12" s="32">
        <v>606163.99851524783</v>
      </c>
      <c r="AO12" s="32">
        <v>605541.63350972661</v>
      </c>
      <c r="AP12" s="32">
        <v>625400.12221314071</v>
      </c>
      <c r="AQ12" s="32">
        <v>598507.91695797537</v>
      </c>
      <c r="AR12" s="32">
        <v>607557.76042462676</v>
      </c>
      <c r="AS12" s="32">
        <v>604720.98256873421</v>
      </c>
      <c r="AT12" s="32">
        <v>632932.12922150781</v>
      </c>
      <c r="AU12" s="32">
        <v>666695.00677016948</v>
      </c>
      <c r="AV12" s="32">
        <v>696141.80512704363</v>
      </c>
      <c r="AW12" s="32">
        <v>711108.85393727256</v>
      </c>
      <c r="AX12" s="32">
        <v>735108.34266902634</v>
      </c>
      <c r="AY12" s="32">
        <v>735369.3958459507</v>
      </c>
      <c r="AZ12" s="32">
        <v>737248.97871979559</v>
      </c>
      <c r="BA12" s="32">
        <v>768993.04503358819</v>
      </c>
      <c r="BB12" s="32">
        <v>779104.50475305552</v>
      </c>
      <c r="BC12" s="32">
        <v>799797.31991045829</v>
      </c>
      <c r="BD12" s="32">
        <v>808968.98819300986</v>
      </c>
      <c r="BE12" s="32">
        <v>855192.80405344116</v>
      </c>
      <c r="BF12" s="32">
        <v>882185.70254724729</v>
      </c>
      <c r="BG12" s="32">
        <v>917079.81052923528</v>
      </c>
      <c r="BH12" s="32">
        <v>972979.99748093763</v>
      </c>
      <c r="BI12" s="32">
        <v>1023276.2429013704</v>
      </c>
      <c r="BJ12" s="32">
        <v>1019917.3586916317</v>
      </c>
      <c r="BK12" s="32">
        <v>1096754.0104325253</v>
      </c>
      <c r="BL12" s="32">
        <v>1126722.9151432484</v>
      </c>
      <c r="BM12" s="32">
        <v>1138348.4832888679</v>
      </c>
      <c r="BN12" s="32">
        <v>1166716.2618477927</v>
      </c>
    </row>
    <row r="13" spans="1:66" x14ac:dyDescent="0.2">
      <c r="A13" s="12" t="s">
        <v>26</v>
      </c>
      <c r="B13" s="16">
        <f t="shared" ref="B13:B29" si="0">AVERAGE(AL13:AX13)</f>
        <v>3680.8689361941369</v>
      </c>
      <c r="C13" s="16">
        <f t="shared" ref="C13:C29" si="1">AVERAGE(AX13:BJ13)</f>
        <v>3917.6924323605749</v>
      </c>
      <c r="D13" s="16">
        <f t="shared" ref="D13:D29" si="2">AVERAGE(BJ13:BN13)</f>
        <v>4803.3688021520193</v>
      </c>
      <c r="E13" s="17">
        <f>(100*(EXP(LN(AX13/AL13)/($AX$10-$AL$10)))-100)/100</f>
        <v>1.4549622515516773E-2</v>
      </c>
      <c r="F13" s="17">
        <f>(100*(EXP(LN(BJ13/AX13)/($BJ$10-$AX$10)))-100)/100</f>
        <v>7.1692027753194054E-3</v>
      </c>
      <c r="G13" s="17">
        <f>(100*(EXP(LN(BN13/BJ13)/($BN$10-$BJ$10)))-100)/100</f>
        <v>3.278311229725972E-2</v>
      </c>
      <c r="I13" s="18" t="s">
        <v>55</v>
      </c>
      <c r="J13" s="18" t="s">
        <v>58</v>
      </c>
      <c r="K13" s="18" t="s">
        <v>59</v>
      </c>
      <c r="L13" s="18" t="s">
        <v>67</v>
      </c>
      <c r="M13" s="18" t="s">
        <v>54</v>
      </c>
      <c r="N13" s="32"/>
      <c r="O13" s="32"/>
      <c r="P13" s="32"/>
      <c r="Q13" s="32"/>
      <c r="R13" s="32"/>
      <c r="S13" s="32"/>
      <c r="T13" s="32"/>
      <c r="U13" s="32"/>
      <c r="V13" s="32"/>
      <c r="W13" s="32">
        <v>2211.7447728420866</v>
      </c>
      <c r="X13" s="32">
        <v>2407.0235514800979</v>
      </c>
      <c r="Y13" s="32">
        <v>2657.044201796471</v>
      </c>
      <c r="Z13" s="32">
        <v>2966.2716896934962</v>
      </c>
      <c r="AA13" s="32">
        <v>3075.63307455112</v>
      </c>
      <c r="AB13" s="32">
        <v>3136.6124113230567</v>
      </c>
      <c r="AC13" s="32">
        <v>3395.2818819804597</v>
      </c>
      <c r="AD13" s="32">
        <v>3471.9213453792349</v>
      </c>
      <c r="AE13" s="32">
        <v>3436.9083199497991</v>
      </c>
      <c r="AF13" s="32">
        <v>3511.7820394946639</v>
      </c>
      <c r="AG13" s="32">
        <v>3635.8121584698556</v>
      </c>
      <c r="AH13" s="32">
        <v>3380.9732570403316</v>
      </c>
      <c r="AI13" s="32">
        <v>3211.9443555932558</v>
      </c>
      <c r="AJ13" s="32">
        <v>2999.8434308903757</v>
      </c>
      <c r="AK13" s="32">
        <v>3178.2136144698261</v>
      </c>
      <c r="AL13" s="32">
        <v>3381.3441724433251</v>
      </c>
      <c r="AM13" s="32">
        <v>3692.9901002631073</v>
      </c>
      <c r="AN13" s="32">
        <v>3736.3208533469001</v>
      </c>
      <c r="AO13" s="32">
        <v>3673.9852295716819</v>
      </c>
      <c r="AP13" s="32">
        <v>4085.3535298097977</v>
      </c>
      <c r="AQ13" s="32">
        <v>3379.9265862626739</v>
      </c>
      <c r="AR13" s="32">
        <v>3392.7286195509441</v>
      </c>
      <c r="AS13" s="32">
        <v>3391.5501709065461</v>
      </c>
      <c r="AT13" s="32">
        <v>3502.8960557999544</v>
      </c>
      <c r="AU13" s="32">
        <v>3714.0714257495342</v>
      </c>
      <c r="AV13" s="32">
        <v>3900.9958998818024</v>
      </c>
      <c r="AW13" s="32">
        <v>3977.8110498875062</v>
      </c>
      <c r="AX13" s="32">
        <v>4021.3224770500055</v>
      </c>
      <c r="AY13" s="32">
        <v>3906.527606435533</v>
      </c>
      <c r="AZ13" s="32">
        <v>3662.603085744639</v>
      </c>
      <c r="BA13" s="32">
        <v>3749.8590977774047</v>
      </c>
      <c r="BB13" s="32">
        <v>3663.5842697019143</v>
      </c>
      <c r="BC13" s="32">
        <v>3673.0440215173085</v>
      </c>
      <c r="BD13" s="32">
        <v>3640.2638815647451</v>
      </c>
      <c r="BE13" s="32">
        <v>3842.8589129399024</v>
      </c>
      <c r="BF13" s="32">
        <v>3856.8473616621354</v>
      </c>
      <c r="BG13" s="32">
        <v>3982.5951686458407</v>
      </c>
      <c r="BH13" s="32">
        <v>4188.8262501272002</v>
      </c>
      <c r="BI13" s="32">
        <v>4360.4183236446461</v>
      </c>
      <c r="BJ13" s="32">
        <v>4381.2511638762044</v>
      </c>
      <c r="BK13" s="32">
        <v>4797.9739027837231</v>
      </c>
      <c r="BL13" s="32">
        <v>4934.8032201404731</v>
      </c>
      <c r="BM13" s="32">
        <v>4918.1658072568489</v>
      </c>
      <c r="BN13" s="32">
        <v>4984.6499167028487</v>
      </c>
    </row>
    <row r="14" spans="1:66" x14ac:dyDescent="0.2">
      <c r="A14" s="12" t="s">
        <v>158</v>
      </c>
      <c r="B14" s="16">
        <f t="shared" si="0"/>
        <v>34.245454545454542</v>
      </c>
      <c r="C14" s="16">
        <f t="shared" si="1"/>
        <v>35.684999999999995</v>
      </c>
      <c r="D14" s="16">
        <f t="shared" si="2"/>
        <v>39.033333333333339</v>
      </c>
      <c r="E14" s="17" t="s">
        <v>17</v>
      </c>
      <c r="F14" s="17" t="s">
        <v>17</v>
      </c>
      <c r="G14" s="17" t="s">
        <v>17</v>
      </c>
      <c r="I14" s="18" t="s">
        <v>72</v>
      </c>
      <c r="J14" s="18" t="s">
        <v>17</v>
      </c>
      <c r="K14" s="18" t="s">
        <v>50</v>
      </c>
      <c r="L14" s="5" t="s">
        <v>68</v>
      </c>
      <c r="M14" s="5" t="s">
        <v>65</v>
      </c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>
        <v>34.36</v>
      </c>
      <c r="AL14" s="32">
        <v>37.129999999999995</v>
      </c>
      <c r="AM14" s="32">
        <v>34.54</v>
      </c>
      <c r="AN14" s="32">
        <v>33.89</v>
      </c>
      <c r="AO14" s="32">
        <v>32.380000000000003</v>
      </c>
      <c r="AP14" s="32">
        <v>30.7</v>
      </c>
      <c r="AQ14" s="32">
        <v>33.06</v>
      </c>
      <c r="AR14" s="32"/>
      <c r="AS14" s="32">
        <v>40.099999999999994</v>
      </c>
      <c r="AT14" s="32">
        <v>33.379999999999995</v>
      </c>
      <c r="AU14" s="32"/>
      <c r="AV14" s="32">
        <v>33.74</v>
      </c>
      <c r="AW14" s="32">
        <v>33.89</v>
      </c>
      <c r="AX14" s="32">
        <v>33.89</v>
      </c>
      <c r="AY14" s="32">
        <v>33.769999999999996</v>
      </c>
      <c r="AZ14" s="32">
        <v>34.200000000000003</v>
      </c>
      <c r="BA14" s="32"/>
      <c r="BB14" s="32">
        <v>34.159999999999997</v>
      </c>
      <c r="BC14" s="32">
        <v>34.47</v>
      </c>
      <c r="BD14" s="32">
        <v>35.200000000000003</v>
      </c>
      <c r="BE14" s="32">
        <v>35.94</v>
      </c>
      <c r="BF14" s="32">
        <v>36.06</v>
      </c>
      <c r="BG14" s="32">
        <v>36.56</v>
      </c>
      <c r="BH14" s="32">
        <v>37.459999999999994</v>
      </c>
      <c r="BI14" s="32">
        <v>38.019999999999996</v>
      </c>
      <c r="BJ14" s="32">
        <v>38.49</v>
      </c>
      <c r="BK14" s="32"/>
      <c r="BL14" s="32">
        <v>39.19</v>
      </c>
      <c r="BM14" s="32">
        <v>39.42</v>
      </c>
      <c r="BN14" s="32"/>
    </row>
    <row r="15" spans="1:66" x14ac:dyDescent="0.2">
      <c r="A15" s="12" t="s">
        <v>80</v>
      </c>
      <c r="B15" s="16"/>
      <c r="C15" s="16"/>
      <c r="D15" s="16"/>
      <c r="E15" s="17"/>
      <c r="F15" s="17"/>
      <c r="G15" s="17"/>
      <c r="I15" s="18"/>
      <c r="J15" s="18"/>
      <c r="K15" s="18"/>
      <c r="L15" s="18"/>
      <c r="M15" s="18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</row>
    <row r="16" spans="1:66" x14ac:dyDescent="0.2">
      <c r="A16" s="13" t="s">
        <v>8</v>
      </c>
      <c r="B16" s="16">
        <f>AVERAGE(AL16:AX16)/1000</f>
        <v>44.714839230769229</v>
      </c>
      <c r="C16" s="16">
        <f>AVERAGE(AX16:BJ16)/1000</f>
        <v>58.685944769230758</v>
      </c>
      <c r="D16" s="16">
        <f>AVERAGE(BJ16:BN16)/1000</f>
        <v>72.494402600000001</v>
      </c>
      <c r="E16" s="17">
        <f t="shared" ref="E16:E24" si="3">(100*(EXP(LN(AX16/AL16)/($AX$10-$AL$10)))-100)/100</f>
        <v>2.6648342299605332E-2</v>
      </c>
      <c r="F16" s="17">
        <f t="shared" ref="F16:F24" si="4">(100*(EXP(LN(BJ16/AX16)/($BJ$10-$AX$10)))-100)/100</f>
        <v>2.4037672447112329E-2</v>
      </c>
      <c r="G16" s="17">
        <f t="shared" ref="G16:G24" si="5">(100*(EXP(LN(BN16/BJ16)/($BN$10-$BJ$10)))-100)/100</f>
        <v>4.0164834367726741E-2</v>
      </c>
      <c r="I16" s="18" t="s">
        <v>4</v>
      </c>
      <c r="J16" s="18" t="s">
        <v>61</v>
      </c>
      <c r="K16" s="18" t="s">
        <v>62</v>
      </c>
      <c r="L16" s="18" t="s">
        <v>38</v>
      </c>
      <c r="M16" s="18" t="s">
        <v>39</v>
      </c>
      <c r="N16" s="32">
        <v>15109.46</v>
      </c>
      <c r="O16" s="32">
        <v>16073.227999999999</v>
      </c>
      <c r="P16" s="32">
        <v>16607.076000000001</v>
      </c>
      <c r="Q16" s="32">
        <v>16927.77</v>
      </c>
      <c r="R16" s="32">
        <v>18395.29</v>
      </c>
      <c r="S16" s="32">
        <v>18324.178</v>
      </c>
      <c r="T16" s="32">
        <v>19272.707999999999</v>
      </c>
      <c r="U16" s="32">
        <v>20018.353999999999</v>
      </c>
      <c r="V16" s="32">
        <v>20747.772000000001</v>
      </c>
      <c r="W16" s="32">
        <v>21425.067999999999</v>
      </c>
      <c r="X16" s="32">
        <v>21433.925999999999</v>
      </c>
      <c r="Y16" s="32">
        <v>22412.838</v>
      </c>
      <c r="Z16" s="32">
        <v>23819.603999999999</v>
      </c>
      <c r="AA16" s="32">
        <v>25197.456999999999</v>
      </c>
      <c r="AB16" s="32">
        <v>25564.163</v>
      </c>
      <c r="AC16" s="32">
        <v>27738.901000000002</v>
      </c>
      <c r="AD16" s="32">
        <v>28920.059000000001</v>
      </c>
      <c r="AE16" s="32">
        <v>28263.038</v>
      </c>
      <c r="AF16" s="32">
        <v>31590.071</v>
      </c>
      <c r="AG16" s="32">
        <v>34313.750999999997</v>
      </c>
      <c r="AH16" s="32">
        <v>34428.118999999999</v>
      </c>
      <c r="AI16" s="32">
        <v>36278.067999999999</v>
      </c>
      <c r="AJ16" s="32">
        <v>32038.63</v>
      </c>
      <c r="AK16" s="32">
        <v>36192.169000000002</v>
      </c>
      <c r="AL16" s="32">
        <v>37226.786999999997</v>
      </c>
      <c r="AM16" s="32">
        <v>38517.760000000002</v>
      </c>
      <c r="AN16" s="32">
        <v>41513.896999999997</v>
      </c>
      <c r="AO16" s="32">
        <v>40740.555999999997</v>
      </c>
      <c r="AP16" s="32">
        <v>41258.142999999996</v>
      </c>
      <c r="AQ16" s="32">
        <v>38228.735000000001</v>
      </c>
      <c r="AR16" s="32">
        <v>40903.629999999997</v>
      </c>
      <c r="AS16" s="32">
        <v>47698.324000000001</v>
      </c>
      <c r="AT16" s="32">
        <v>48130.250999999997</v>
      </c>
      <c r="AU16" s="32">
        <v>51104.423999999999</v>
      </c>
      <c r="AV16" s="32">
        <v>51904.601999999999</v>
      </c>
      <c r="AW16" s="32">
        <v>53025.165000000001</v>
      </c>
      <c r="AX16" s="32">
        <v>51040.635999999999</v>
      </c>
      <c r="AY16" s="32">
        <v>50034.453999999998</v>
      </c>
      <c r="AZ16" s="32">
        <v>52086.932999999997</v>
      </c>
      <c r="BA16" s="32">
        <v>52936.813999999998</v>
      </c>
      <c r="BB16" s="32">
        <v>56743.85</v>
      </c>
      <c r="BC16" s="32">
        <v>53116.142</v>
      </c>
      <c r="BD16" s="32">
        <v>57479.059000000001</v>
      </c>
      <c r="BE16" s="32">
        <v>59981.256999999998</v>
      </c>
      <c r="BF16" s="32">
        <v>59810.974999999999</v>
      </c>
      <c r="BG16" s="32">
        <v>61105.54</v>
      </c>
      <c r="BH16" s="32">
        <v>64121.565999999999</v>
      </c>
      <c r="BI16" s="32">
        <v>76585.456000000006</v>
      </c>
      <c r="BJ16" s="32">
        <v>67874.600000000006</v>
      </c>
      <c r="BK16" s="32">
        <v>68394.638000000006</v>
      </c>
      <c r="BL16" s="32">
        <v>71193.058000000005</v>
      </c>
      <c r="BM16" s="32">
        <v>75555.683000000005</v>
      </c>
      <c r="BN16" s="32">
        <v>79454.034</v>
      </c>
    </row>
    <row r="17" spans="1:66" x14ac:dyDescent="0.2">
      <c r="A17" s="13" t="s">
        <v>5</v>
      </c>
      <c r="B17" s="16">
        <f>AVERAGE(AL17:AX17)/1000</f>
        <v>2.588593846153846</v>
      </c>
      <c r="C17" s="16">
        <f>AVERAGE(AX17:BJ17)/1000</f>
        <v>3.9159337692307692</v>
      </c>
      <c r="D17" s="16">
        <f>AVERAGE(BJ17:BN17)/1000</f>
        <v>6.4700546000000001</v>
      </c>
      <c r="E17" s="17">
        <f t="shared" si="3"/>
        <v>2.271245382899224E-2</v>
      </c>
      <c r="F17" s="17">
        <f t="shared" si="4"/>
        <v>6.2184786672409301E-2</v>
      </c>
      <c r="G17" s="17">
        <f t="shared" si="5"/>
        <v>6.5637417471245102E-2</v>
      </c>
      <c r="I17" s="18" t="s">
        <v>4</v>
      </c>
      <c r="J17" s="18" t="s">
        <v>5</v>
      </c>
      <c r="K17" s="18" t="s">
        <v>62</v>
      </c>
      <c r="L17" s="18" t="s">
        <v>46</v>
      </c>
      <c r="M17" s="18" t="s">
        <v>39</v>
      </c>
      <c r="N17" s="32">
        <v>322.74299999999999</v>
      </c>
      <c r="O17" s="32">
        <v>366.197</v>
      </c>
      <c r="P17" s="32">
        <v>344.99700000000001</v>
      </c>
      <c r="Q17" s="32">
        <v>399.55</v>
      </c>
      <c r="R17" s="32">
        <v>417.85300000000001</v>
      </c>
      <c r="S17" s="32">
        <v>451.28100000000001</v>
      </c>
      <c r="T17" s="32">
        <v>477.541</v>
      </c>
      <c r="U17" s="32">
        <v>494.43200000000002</v>
      </c>
      <c r="V17" s="32">
        <v>600.27700000000004</v>
      </c>
      <c r="W17" s="32">
        <v>577.31200000000001</v>
      </c>
      <c r="X17" s="32">
        <v>601.43200000000002</v>
      </c>
      <c r="Y17" s="32">
        <v>704.16099999999994</v>
      </c>
      <c r="Z17" s="32">
        <v>751.35900000000004</v>
      </c>
      <c r="AA17" s="32">
        <v>1080.723</v>
      </c>
      <c r="AB17" s="32">
        <v>1090.4359999999999</v>
      </c>
      <c r="AC17" s="32">
        <v>1111.5740000000001</v>
      </c>
      <c r="AD17" s="32">
        <v>1392.577</v>
      </c>
      <c r="AE17" s="32">
        <v>1562.771</v>
      </c>
      <c r="AF17" s="32">
        <v>1612.4059999999999</v>
      </c>
      <c r="AG17" s="32">
        <v>1742.8720000000001</v>
      </c>
      <c r="AH17" s="32">
        <v>1692.954</v>
      </c>
      <c r="AI17" s="32">
        <v>1782.03</v>
      </c>
      <c r="AJ17" s="32">
        <v>1818.808</v>
      </c>
      <c r="AK17" s="32">
        <v>1914.2629999999999</v>
      </c>
      <c r="AL17" s="32">
        <v>2015.9829999999999</v>
      </c>
      <c r="AM17" s="32">
        <v>2162.9609999999998</v>
      </c>
      <c r="AN17" s="32">
        <v>2268.0929999999998</v>
      </c>
      <c r="AO17" s="32">
        <v>2517.3919999999998</v>
      </c>
      <c r="AP17" s="32">
        <v>2557.7939999999999</v>
      </c>
      <c r="AQ17" s="32">
        <v>2733.511</v>
      </c>
      <c r="AR17" s="32">
        <v>3041.0340000000001</v>
      </c>
      <c r="AS17" s="32">
        <v>3010.2359999999999</v>
      </c>
      <c r="AT17" s="32">
        <v>2747.1970000000001</v>
      </c>
      <c r="AU17" s="32">
        <v>2708.82</v>
      </c>
      <c r="AV17" s="32">
        <v>2578.6849999999999</v>
      </c>
      <c r="AW17" s="32">
        <v>2670.4670000000001</v>
      </c>
      <c r="AX17" s="32">
        <v>2639.547</v>
      </c>
      <c r="AY17" s="32">
        <v>2694.4670000000001</v>
      </c>
      <c r="AZ17" s="32">
        <v>3580.623</v>
      </c>
      <c r="BA17" s="32">
        <v>3826.1590000000001</v>
      </c>
      <c r="BB17" s="32">
        <v>3918.9859999999999</v>
      </c>
      <c r="BC17" s="32">
        <v>3848.2669999999998</v>
      </c>
      <c r="BD17" s="32">
        <v>3787.1790000000001</v>
      </c>
      <c r="BE17" s="32">
        <v>3751.5590000000002</v>
      </c>
      <c r="BF17" s="32">
        <v>3743.5329999999999</v>
      </c>
      <c r="BG17" s="32">
        <v>3848.413</v>
      </c>
      <c r="BH17" s="32">
        <v>4712.3379999999997</v>
      </c>
      <c r="BI17" s="32">
        <v>5111.915</v>
      </c>
      <c r="BJ17" s="32">
        <v>5444.1530000000002</v>
      </c>
      <c r="BK17" s="32">
        <v>6577.6549999999997</v>
      </c>
      <c r="BL17" s="32">
        <v>6773.6419999999998</v>
      </c>
      <c r="BM17" s="32">
        <v>6534.3209999999999</v>
      </c>
      <c r="BN17" s="32">
        <v>7020.5020000000004</v>
      </c>
    </row>
    <row r="18" spans="1:66" x14ac:dyDescent="0.2">
      <c r="A18" s="13" t="s">
        <v>6</v>
      </c>
      <c r="B18" s="16">
        <f>AVERAGE(AL18:AX18)/1000</f>
        <v>8.306090846153845</v>
      </c>
      <c r="C18" s="16">
        <f>AVERAGE(AX18:BJ18)/1000</f>
        <v>14.235656384615384</v>
      </c>
      <c r="D18" s="16">
        <f>AVERAGE(BJ18:BN18)/1000</f>
        <v>18.078398799999995</v>
      </c>
      <c r="E18" s="17">
        <f t="shared" si="3"/>
        <v>7.3307598635687435E-2</v>
      </c>
      <c r="F18" s="17">
        <f t="shared" si="4"/>
        <v>2.6786879224747651E-2</v>
      </c>
      <c r="G18" s="17">
        <f t="shared" si="5"/>
        <v>4.3544762151751966E-2</v>
      </c>
      <c r="I18" s="18" t="s">
        <v>4</v>
      </c>
      <c r="J18" s="18" t="s">
        <v>6</v>
      </c>
      <c r="K18" s="18" t="s">
        <v>62</v>
      </c>
      <c r="L18" s="18" t="s">
        <v>47</v>
      </c>
      <c r="M18" s="18" t="s">
        <v>39</v>
      </c>
      <c r="N18" s="32">
        <v>2068.5070000000001</v>
      </c>
      <c r="O18" s="32">
        <v>2132.0120000000002</v>
      </c>
      <c r="P18" s="32">
        <v>2166.2779999999998</v>
      </c>
      <c r="Q18" s="32">
        <v>2247.7890000000002</v>
      </c>
      <c r="R18" s="32">
        <v>2335.3679999999999</v>
      </c>
      <c r="S18" s="32">
        <v>2402.7109999999998</v>
      </c>
      <c r="T18" s="32">
        <v>2505.732</v>
      </c>
      <c r="U18" s="32">
        <v>2708.9160000000002</v>
      </c>
      <c r="V18" s="32">
        <v>2837.299</v>
      </c>
      <c r="W18" s="32">
        <v>2934.154</v>
      </c>
      <c r="X18" s="32">
        <v>2888.8890000000001</v>
      </c>
      <c r="Y18" s="32">
        <v>3139.8429999999998</v>
      </c>
      <c r="Z18" s="32">
        <v>3311.1419999999998</v>
      </c>
      <c r="AA18" s="32">
        <v>3318.1779999999999</v>
      </c>
      <c r="AB18" s="32">
        <v>3464.5509999999999</v>
      </c>
      <c r="AC18" s="32">
        <v>3685.002</v>
      </c>
      <c r="AD18" s="32">
        <v>3845.0740000000001</v>
      </c>
      <c r="AE18" s="32">
        <v>4277.6289999999999</v>
      </c>
      <c r="AF18" s="32">
        <v>4649.7380000000003</v>
      </c>
      <c r="AG18" s="32">
        <v>5002.2550000000001</v>
      </c>
      <c r="AH18" s="32">
        <v>5024.5479999999998</v>
      </c>
      <c r="AI18" s="32">
        <v>4943.5810000000001</v>
      </c>
      <c r="AJ18" s="32">
        <v>5069.8630000000003</v>
      </c>
      <c r="AK18" s="32">
        <v>4901.4139999999998</v>
      </c>
      <c r="AL18" s="32">
        <v>5136.7470000000003</v>
      </c>
      <c r="AM18" s="32">
        <v>6103.6959999999999</v>
      </c>
      <c r="AN18" s="32">
        <v>6296.32</v>
      </c>
      <c r="AO18" s="32">
        <v>6472.3459999999995</v>
      </c>
      <c r="AP18" s="32">
        <v>7165.6459999999997</v>
      </c>
      <c r="AQ18" s="32">
        <v>7396.5529999999999</v>
      </c>
      <c r="AR18" s="32">
        <v>8011.6530000000002</v>
      </c>
      <c r="AS18" s="32">
        <v>8304.6669999999995</v>
      </c>
      <c r="AT18" s="32">
        <v>8687.24</v>
      </c>
      <c r="AU18" s="32">
        <v>9661.3060000000005</v>
      </c>
      <c r="AV18" s="32">
        <v>11178.431</v>
      </c>
      <c r="AW18" s="32">
        <v>11559.120999999999</v>
      </c>
      <c r="AX18" s="32">
        <v>12005.455</v>
      </c>
      <c r="AY18" s="32">
        <v>12238.359</v>
      </c>
      <c r="AZ18" s="32">
        <v>13147.126</v>
      </c>
      <c r="BA18" s="32">
        <v>13781.957</v>
      </c>
      <c r="BB18" s="32">
        <v>13515.737999999999</v>
      </c>
      <c r="BC18" s="32">
        <v>14115.242</v>
      </c>
      <c r="BD18" s="32">
        <v>14478.243</v>
      </c>
      <c r="BE18" s="32">
        <v>14942.829</v>
      </c>
      <c r="BF18" s="32">
        <v>13869.536</v>
      </c>
      <c r="BG18" s="32">
        <v>14654.64</v>
      </c>
      <c r="BH18" s="32">
        <v>15300.788</v>
      </c>
      <c r="BI18" s="32">
        <v>16526.593000000001</v>
      </c>
      <c r="BJ18" s="32">
        <v>16487.026999999998</v>
      </c>
      <c r="BK18" s="32">
        <v>17464.296999999999</v>
      </c>
      <c r="BL18" s="32">
        <v>18309.343000000001</v>
      </c>
      <c r="BM18" s="32">
        <v>18579.53</v>
      </c>
      <c r="BN18" s="32">
        <v>19551.796999999999</v>
      </c>
    </row>
    <row r="19" spans="1:66" x14ac:dyDescent="0.2">
      <c r="A19" s="13" t="s">
        <v>28</v>
      </c>
      <c r="B19" s="16">
        <f>AVERAGE(AL19:AX19)/1000</f>
        <v>16.922973153846154</v>
      </c>
      <c r="C19" s="16">
        <f>AVERAGE(AX19:BJ19)/1000</f>
        <v>24.193444230769234</v>
      </c>
      <c r="D19" s="16">
        <f>AVERAGE(BJ19:BN19)/1000</f>
        <v>32.253075800000005</v>
      </c>
      <c r="E19" s="17">
        <f t="shared" si="3"/>
        <v>4.1569616509239182E-2</v>
      </c>
      <c r="F19" s="17">
        <f t="shared" si="4"/>
        <v>2.8955656331050079E-2</v>
      </c>
      <c r="G19" s="17">
        <f t="shared" si="5"/>
        <v>3.1225067433043138E-2</v>
      </c>
      <c r="I19" s="18" t="s">
        <v>4</v>
      </c>
      <c r="J19" s="18" t="s">
        <v>7</v>
      </c>
      <c r="K19" s="18" t="s">
        <v>62</v>
      </c>
      <c r="L19" s="18" t="s">
        <v>69</v>
      </c>
      <c r="M19" s="18" t="s">
        <v>39</v>
      </c>
      <c r="N19" s="32">
        <v>5405.3310000000001</v>
      </c>
      <c r="O19" s="32">
        <v>5660.2759999999998</v>
      </c>
      <c r="P19" s="32">
        <v>5844.57</v>
      </c>
      <c r="Q19" s="32">
        <v>6627.4579999999996</v>
      </c>
      <c r="R19" s="32">
        <v>7082.61</v>
      </c>
      <c r="S19" s="32">
        <v>7213.21</v>
      </c>
      <c r="T19" s="32">
        <v>7239.5559999999996</v>
      </c>
      <c r="U19" s="32">
        <v>7459.8119999999999</v>
      </c>
      <c r="V19" s="32">
        <v>7455.6289999999999</v>
      </c>
      <c r="W19" s="32">
        <v>7656.7860000000001</v>
      </c>
      <c r="X19" s="32">
        <v>7571.0469999999996</v>
      </c>
      <c r="Y19" s="32">
        <v>7513.3490000000002</v>
      </c>
      <c r="Z19" s="32">
        <v>8404.01</v>
      </c>
      <c r="AA19" s="32">
        <v>9357.0239999999994</v>
      </c>
      <c r="AB19" s="32">
        <v>10214.978999999999</v>
      </c>
      <c r="AC19" s="32">
        <v>11018.424999999999</v>
      </c>
      <c r="AD19" s="32">
        <v>10494.555</v>
      </c>
      <c r="AE19" s="32">
        <v>10364.116</v>
      </c>
      <c r="AF19" s="32">
        <v>10699.897000000001</v>
      </c>
      <c r="AG19" s="32">
        <v>12716.968000000001</v>
      </c>
      <c r="AH19" s="32">
        <v>11874.526</v>
      </c>
      <c r="AI19" s="32">
        <v>12031.723</v>
      </c>
      <c r="AJ19" s="32">
        <v>12152.352999999999</v>
      </c>
      <c r="AK19" s="32">
        <v>12741.841</v>
      </c>
      <c r="AL19" s="32">
        <v>12916.914000000001</v>
      </c>
      <c r="AM19" s="32">
        <v>15468.177</v>
      </c>
      <c r="AN19" s="32">
        <v>14636.339</v>
      </c>
      <c r="AO19" s="32">
        <v>14174.128000000001</v>
      </c>
      <c r="AP19" s="32">
        <v>15826.525</v>
      </c>
      <c r="AQ19" s="32">
        <v>15935.688</v>
      </c>
      <c r="AR19" s="32">
        <v>16826.75</v>
      </c>
      <c r="AS19" s="32">
        <v>16723.076000000001</v>
      </c>
      <c r="AT19" s="32">
        <v>16763.806</v>
      </c>
      <c r="AU19" s="32">
        <v>17603.715</v>
      </c>
      <c r="AV19" s="32">
        <v>20642.371999999999</v>
      </c>
      <c r="AW19" s="32">
        <v>21423.098999999998</v>
      </c>
      <c r="AX19" s="32">
        <v>21058.062000000002</v>
      </c>
      <c r="AY19" s="32">
        <v>21338.678</v>
      </c>
      <c r="AZ19" s="32">
        <v>21874.684000000001</v>
      </c>
      <c r="BA19" s="32">
        <v>22021.170999999998</v>
      </c>
      <c r="BB19" s="32">
        <v>21855.39</v>
      </c>
      <c r="BC19" s="32">
        <v>23501.01</v>
      </c>
      <c r="BD19" s="32">
        <v>23304.151999999998</v>
      </c>
      <c r="BE19" s="32">
        <v>24258.526999999998</v>
      </c>
      <c r="BF19" s="32">
        <v>25438.291000000001</v>
      </c>
      <c r="BG19" s="32">
        <v>26276.008999999998</v>
      </c>
      <c r="BH19" s="32">
        <v>25992.264999999999</v>
      </c>
      <c r="BI19" s="32">
        <v>27936.046999999999</v>
      </c>
      <c r="BJ19" s="32">
        <v>29660.489000000001</v>
      </c>
      <c r="BK19" s="32">
        <v>31317.303</v>
      </c>
      <c r="BL19" s="32">
        <v>33190.271999999997</v>
      </c>
      <c r="BM19" s="32">
        <v>33555.067999999999</v>
      </c>
      <c r="BN19" s="32">
        <v>33542.247000000003</v>
      </c>
    </row>
    <row r="20" spans="1:66" x14ac:dyDescent="0.2">
      <c r="A20" s="12" t="s">
        <v>29</v>
      </c>
      <c r="B20" s="16">
        <f t="shared" si="0"/>
        <v>2753.3076923076924</v>
      </c>
      <c r="C20" s="16">
        <f t="shared" si="1"/>
        <v>3003.3846153846152</v>
      </c>
      <c r="D20" s="16">
        <f t="shared" si="2"/>
        <v>3238.6</v>
      </c>
      <c r="E20" s="17">
        <f t="shared" si="3"/>
        <v>6.8666323931748253E-3</v>
      </c>
      <c r="F20" s="17">
        <f t="shared" si="4"/>
        <v>8.6831015132035824E-3</v>
      </c>
      <c r="G20" s="17">
        <f t="shared" si="5"/>
        <v>7.5730455912265881E-3</v>
      </c>
      <c r="I20" s="18" t="s">
        <v>48</v>
      </c>
      <c r="J20" s="18" t="s">
        <v>13</v>
      </c>
      <c r="K20" s="18" t="s">
        <v>35</v>
      </c>
      <c r="L20" s="18" t="s">
        <v>49</v>
      </c>
      <c r="M20" s="18" t="s">
        <v>48</v>
      </c>
      <c r="N20" s="32">
        <v>2209</v>
      </c>
      <c r="O20" s="32">
        <v>2271</v>
      </c>
      <c r="P20" s="32">
        <v>2243</v>
      </c>
      <c r="Q20" s="32">
        <v>2307</v>
      </c>
      <c r="R20" s="32">
        <v>2332</v>
      </c>
      <c r="S20" s="32">
        <v>2329</v>
      </c>
      <c r="T20" s="32">
        <v>2373</v>
      </c>
      <c r="U20" s="32">
        <v>2457</v>
      </c>
      <c r="V20" s="32">
        <v>2433</v>
      </c>
      <c r="W20" s="32">
        <v>2405</v>
      </c>
      <c r="X20" s="32">
        <v>2426</v>
      </c>
      <c r="Y20" s="32">
        <v>2397</v>
      </c>
      <c r="Z20" s="32">
        <v>2385</v>
      </c>
      <c r="AA20" s="32">
        <v>2479</v>
      </c>
      <c r="AB20" s="32">
        <v>2489</v>
      </c>
      <c r="AC20" s="32">
        <v>2519</v>
      </c>
      <c r="AD20" s="32">
        <v>2554</v>
      </c>
      <c r="AE20" s="32">
        <v>2595</v>
      </c>
      <c r="AF20" s="32">
        <v>2703</v>
      </c>
      <c r="AG20" s="32">
        <v>2698</v>
      </c>
      <c r="AH20" s="32">
        <v>2601</v>
      </c>
      <c r="AI20" s="32">
        <v>2643</v>
      </c>
      <c r="AJ20" s="32">
        <v>2597</v>
      </c>
      <c r="AK20" s="32">
        <v>2597</v>
      </c>
      <c r="AL20" s="32">
        <v>2629</v>
      </c>
      <c r="AM20" s="32">
        <v>2684</v>
      </c>
      <c r="AN20" s="32">
        <v>2691</v>
      </c>
      <c r="AO20" s="32">
        <v>2688</v>
      </c>
      <c r="AP20" s="32">
        <v>2736</v>
      </c>
      <c r="AQ20" s="32">
        <v>2719</v>
      </c>
      <c r="AR20" s="32">
        <v>2777</v>
      </c>
      <c r="AS20" s="32">
        <v>2771</v>
      </c>
      <c r="AT20" s="32">
        <v>2774</v>
      </c>
      <c r="AU20" s="32">
        <v>2818</v>
      </c>
      <c r="AV20" s="32">
        <v>2812</v>
      </c>
      <c r="AW20" s="32">
        <v>2840</v>
      </c>
      <c r="AX20" s="32">
        <v>2854</v>
      </c>
      <c r="AY20" s="32">
        <v>2853</v>
      </c>
      <c r="AZ20" s="32">
        <v>2865</v>
      </c>
      <c r="BA20" s="32">
        <v>2880</v>
      </c>
      <c r="BB20" s="32">
        <v>2892</v>
      </c>
      <c r="BC20" s="32">
        <v>2927</v>
      </c>
      <c r="BD20" s="32">
        <v>3067</v>
      </c>
      <c r="BE20" s="32">
        <v>3082</v>
      </c>
      <c r="BF20" s="32">
        <v>3078</v>
      </c>
      <c r="BG20" s="32">
        <v>3096</v>
      </c>
      <c r="BH20" s="32">
        <v>3106</v>
      </c>
      <c r="BI20" s="32">
        <v>3178</v>
      </c>
      <c r="BJ20" s="32">
        <v>3166</v>
      </c>
      <c r="BK20" s="32">
        <v>3230</v>
      </c>
      <c r="BL20" s="32">
        <v>3286</v>
      </c>
      <c r="BM20" s="32">
        <v>3248</v>
      </c>
      <c r="BN20" s="32">
        <v>3263</v>
      </c>
    </row>
    <row r="21" spans="1:66" x14ac:dyDescent="0.2">
      <c r="A21" s="13" t="s">
        <v>8</v>
      </c>
      <c r="B21" s="16">
        <f t="shared" si="0"/>
        <v>917.76923076923072</v>
      </c>
      <c r="C21" s="16">
        <f t="shared" si="1"/>
        <v>932.30769230769226</v>
      </c>
      <c r="D21" s="16">
        <f t="shared" si="2"/>
        <v>957.4</v>
      </c>
      <c r="E21" s="17">
        <f t="shared" si="3"/>
        <v>-7.8940119619147712E-3</v>
      </c>
      <c r="F21" s="17">
        <f t="shared" si="4"/>
        <v>6.8241235608151388E-3</v>
      </c>
      <c r="G21" s="17">
        <f t="shared" si="5"/>
        <v>3.1201627154138125E-3</v>
      </c>
      <c r="I21" s="18" t="s">
        <v>48</v>
      </c>
      <c r="J21" s="18" t="s">
        <v>8</v>
      </c>
      <c r="K21" s="18" t="s">
        <v>35</v>
      </c>
      <c r="L21" s="18" t="s">
        <v>70</v>
      </c>
      <c r="M21" s="18" t="s">
        <v>48</v>
      </c>
      <c r="N21" s="32">
        <v>835</v>
      </c>
      <c r="O21" s="32">
        <v>859</v>
      </c>
      <c r="P21" s="32">
        <v>816</v>
      </c>
      <c r="Q21" s="32">
        <v>871</v>
      </c>
      <c r="R21" s="32">
        <v>811</v>
      </c>
      <c r="S21" s="32">
        <v>856</v>
      </c>
      <c r="T21" s="32">
        <v>836</v>
      </c>
      <c r="U21" s="32">
        <v>858</v>
      </c>
      <c r="V21" s="32">
        <v>867</v>
      </c>
      <c r="W21" s="32">
        <v>845</v>
      </c>
      <c r="X21" s="32">
        <v>832</v>
      </c>
      <c r="Y21" s="32">
        <v>764</v>
      </c>
      <c r="Z21" s="32">
        <v>868</v>
      </c>
      <c r="AA21" s="32">
        <v>871</v>
      </c>
      <c r="AB21" s="32">
        <v>871</v>
      </c>
      <c r="AC21" s="32">
        <v>937</v>
      </c>
      <c r="AD21" s="32">
        <v>938</v>
      </c>
      <c r="AE21" s="32">
        <v>941</v>
      </c>
      <c r="AF21" s="32">
        <v>983</v>
      </c>
      <c r="AG21" s="32">
        <v>949</v>
      </c>
      <c r="AH21" s="32">
        <v>936</v>
      </c>
      <c r="AI21" s="32">
        <v>961</v>
      </c>
      <c r="AJ21" s="32">
        <v>968</v>
      </c>
      <c r="AK21" s="32">
        <v>964</v>
      </c>
      <c r="AL21" s="32">
        <v>970</v>
      </c>
      <c r="AM21" s="32">
        <v>947</v>
      </c>
      <c r="AN21" s="32">
        <v>947</v>
      </c>
      <c r="AO21" s="32">
        <v>938</v>
      </c>
      <c r="AP21" s="32">
        <v>908</v>
      </c>
      <c r="AQ21" s="32">
        <v>922</v>
      </c>
      <c r="AR21" s="32">
        <v>912</v>
      </c>
      <c r="AS21" s="32">
        <v>912</v>
      </c>
      <c r="AT21" s="32">
        <v>931</v>
      </c>
      <c r="AU21" s="32">
        <v>917</v>
      </c>
      <c r="AV21" s="32">
        <v>863</v>
      </c>
      <c r="AW21" s="32">
        <v>882</v>
      </c>
      <c r="AX21" s="32">
        <v>882</v>
      </c>
      <c r="AY21" s="32">
        <v>888</v>
      </c>
      <c r="AZ21" s="32">
        <v>896</v>
      </c>
      <c r="BA21" s="32">
        <v>844</v>
      </c>
      <c r="BB21" s="32">
        <v>891</v>
      </c>
      <c r="BC21" s="32">
        <v>890</v>
      </c>
      <c r="BD21" s="32">
        <v>997</v>
      </c>
      <c r="BE21" s="32">
        <v>987</v>
      </c>
      <c r="BF21" s="32">
        <v>1007</v>
      </c>
      <c r="BG21" s="32">
        <v>971</v>
      </c>
      <c r="BH21" s="32">
        <v>956</v>
      </c>
      <c r="BI21" s="32">
        <v>954</v>
      </c>
      <c r="BJ21" s="32">
        <v>957</v>
      </c>
      <c r="BK21" s="32">
        <v>955</v>
      </c>
      <c r="BL21" s="32">
        <v>955</v>
      </c>
      <c r="BM21" s="32">
        <v>951</v>
      </c>
      <c r="BN21" s="32">
        <v>969</v>
      </c>
    </row>
    <row r="22" spans="1:66" x14ac:dyDescent="0.2">
      <c r="A22" s="13" t="s">
        <v>5</v>
      </c>
      <c r="B22" s="16">
        <f t="shared" si="0"/>
        <v>340.38461538461536</v>
      </c>
      <c r="C22" s="16">
        <f t="shared" si="1"/>
        <v>392.84615384615387</v>
      </c>
      <c r="D22" s="16">
        <f t="shared" si="2"/>
        <v>427.8</v>
      </c>
      <c r="E22" s="17">
        <f t="shared" si="3"/>
        <v>5.0974568633874642E-3</v>
      </c>
      <c r="F22" s="17">
        <f t="shared" si="4"/>
        <v>2.3462030446829658E-2</v>
      </c>
      <c r="G22" s="17">
        <f t="shared" si="5"/>
        <v>5.8447842031605999E-3</v>
      </c>
      <c r="I22" s="18" t="s">
        <v>48</v>
      </c>
      <c r="J22" s="18" t="s">
        <v>5</v>
      </c>
      <c r="K22" s="18" t="s">
        <v>35</v>
      </c>
      <c r="L22" s="18" t="s">
        <v>46</v>
      </c>
      <c r="M22" s="18" t="s">
        <v>48</v>
      </c>
      <c r="N22" s="32">
        <v>89</v>
      </c>
      <c r="O22" s="32">
        <v>98</v>
      </c>
      <c r="P22" s="32">
        <v>93</v>
      </c>
      <c r="Q22" s="32">
        <v>99</v>
      </c>
      <c r="R22" s="32">
        <v>101</v>
      </c>
      <c r="S22" s="32">
        <v>108</v>
      </c>
      <c r="T22" s="32">
        <v>113</v>
      </c>
      <c r="U22" s="32">
        <v>115</v>
      </c>
      <c r="V22" s="32">
        <v>127</v>
      </c>
      <c r="W22" s="32">
        <v>126</v>
      </c>
      <c r="X22" s="32">
        <v>133</v>
      </c>
      <c r="Y22" s="32">
        <v>147</v>
      </c>
      <c r="Z22" s="32">
        <v>154</v>
      </c>
      <c r="AA22" s="32">
        <v>225</v>
      </c>
      <c r="AB22" s="32">
        <v>204</v>
      </c>
      <c r="AC22" s="32">
        <v>201</v>
      </c>
      <c r="AD22" s="32">
        <v>256</v>
      </c>
      <c r="AE22" s="32">
        <v>289</v>
      </c>
      <c r="AF22" s="32">
        <v>286</v>
      </c>
      <c r="AG22" s="32">
        <v>289</v>
      </c>
      <c r="AH22" s="32">
        <v>279</v>
      </c>
      <c r="AI22" s="32">
        <v>283</v>
      </c>
      <c r="AJ22" s="32">
        <v>285</v>
      </c>
      <c r="AK22" s="32">
        <v>294</v>
      </c>
      <c r="AL22" s="32">
        <v>302</v>
      </c>
      <c r="AM22" s="32">
        <v>320</v>
      </c>
      <c r="AN22" s="32">
        <v>331</v>
      </c>
      <c r="AO22" s="32">
        <v>369</v>
      </c>
      <c r="AP22" s="32">
        <v>374</v>
      </c>
      <c r="AQ22" s="32">
        <v>358</v>
      </c>
      <c r="AR22" s="32">
        <v>376</v>
      </c>
      <c r="AS22" s="32">
        <v>364</v>
      </c>
      <c r="AT22" s="32">
        <v>349</v>
      </c>
      <c r="AU22" s="32">
        <v>337</v>
      </c>
      <c r="AV22" s="32">
        <v>309</v>
      </c>
      <c r="AW22" s="32">
        <v>315</v>
      </c>
      <c r="AX22" s="32">
        <v>321</v>
      </c>
      <c r="AY22" s="32">
        <v>323</v>
      </c>
      <c r="AZ22" s="32">
        <v>387</v>
      </c>
      <c r="BA22" s="32">
        <v>402</v>
      </c>
      <c r="BB22" s="32">
        <v>403</v>
      </c>
      <c r="BC22" s="32">
        <v>387</v>
      </c>
      <c r="BD22" s="32">
        <v>398</v>
      </c>
      <c r="BE22" s="32">
        <v>399</v>
      </c>
      <c r="BF22" s="32">
        <v>400</v>
      </c>
      <c r="BG22" s="32">
        <v>411</v>
      </c>
      <c r="BH22" s="32">
        <v>421</v>
      </c>
      <c r="BI22" s="32">
        <v>431</v>
      </c>
      <c r="BJ22" s="32">
        <v>424</v>
      </c>
      <c r="BK22" s="32">
        <v>424</v>
      </c>
      <c r="BL22" s="32">
        <v>425</v>
      </c>
      <c r="BM22" s="32">
        <v>432</v>
      </c>
      <c r="BN22" s="32">
        <v>434</v>
      </c>
    </row>
    <row r="23" spans="1:66" x14ac:dyDescent="0.2">
      <c r="A23" s="13" t="s">
        <v>6</v>
      </c>
      <c r="B23" s="16">
        <f t="shared" si="0"/>
        <v>233.84615384615384</v>
      </c>
      <c r="C23" s="16">
        <f t="shared" si="1"/>
        <v>358.38461538461536</v>
      </c>
      <c r="D23" s="16">
        <f t="shared" si="2"/>
        <v>421.6</v>
      </c>
      <c r="E23" s="17">
        <f t="shared" si="3"/>
        <v>6.2287815021522877E-2</v>
      </c>
      <c r="F23" s="17">
        <f t="shared" si="4"/>
        <v>1.7370490429547941E-2</v>
      </c>
      <c r="G23" s="17">
        <f t="shared" si="5"/>
        <v>3.5183630692696255E-2</v>
      </c>
      <c r="I23" s="18" t="s">
        <v>48</v>
      </c>
      <c r="J23" s="18" t="s">
        <v>6</v>
      </c>
      <c r="K23" s="18" t="s">
        <v>35</v>
      </c>
      <c r="L23" s="18" t="s">
        <v>47</v>
      </c>
      <c r="M23" s="18" t="s">
        <v>48</v>
      </c>
      <c r="N23" s="32">
        <v>112</v>
      </c>
      <c r="O23" s="32">
        <v>114</v>
      </c>
      <c r="P23" s="32">
        <v>112</v>
      </c>
      <c r="Q23" s="32">
        <v>112</v>
      </c>
      <c r="R23" s="32">
        <v>114</v>
      </c>
      <c r="S23" s="32">
        <v>116</v>
      </c>
      <c r="T23" s="32">
        <v>118</v>
      </c>
      <c r="U23" s="32">
        <v>125</v>
      </c>
      <c r="V23" s="32">
        <v>127</v>
      </c>
      <c r="W23" s="32">
        <v>129</v>
      </c>
      <c r="X23" s="32">
        <v>126</v>
      </c>
      <c r="Y23" s="32">
        <v>131</v>
      </c>
      <c r="Z23" s="32">
        <v>133</v>
      </c>
      <c r="AA23" s="32">
        <v>129</v>
      </c>
      <c r="AB23" s="32">
        <v>132</v>
      </c>
      <c r="AC23" s="32">
        <v>136</v>
      </c>
      <c r="AD23" s="32">
        <v>140</v>
      </c>
      <c r="AE23" s="32">
        <v>153</v>
      </c>
      <c r="AF23" s="32">
        <v>164</v>
      </c>
      <c r="AG23" s="32">
        <v>172</v>
      </c>
      <c r="AH23" s="32">
        <v>168</v>
      </c>
      <c r="AI23" s="32">
        <v>157</v>
      </c>
      <c r="AJ23" s="32">
        <v>157</v>
      </c>
      <c r="AK23" s="32">
        <v>148</v>
      </c>
      <c r="AL23" s="32">
        <v>154</v>
      </c>
      <c r="AM23" s="32">
        <v>185</v>
      </c>
      <c r="AN23" s="32">
        <v>188</v>
      </c>
      <c r="AO23" s="32">
        <v>188</v>
      </c>
      <c r="AP23" s="32">
        <v>210</v>
      </c>
      <c r="AQ23" s="32">
        <v>216</v>
      </c>
      <c r="AR23" s="32">
        <v>235</v>
      </c>
      <c r="AS23" s="32">
        <v>238</v>
      </c>
      <c r="AT23" s="32">
        <v>243</v>
      </c>
      <c r="AU23" s="32">
        <v>261</v>
      </c>
      <c r="AV23" s="32">
        <v>301</v>
      </c>
      <c r="AW23" s="32">
        <v>303</v>
      </c>
      <c r="AX23" s="32">
        <v>318</v>
      </c>
      <c r="AY23" s="32">
        <v>327</v>
      </c>
      <c r="AZ23" s="32">
        <v>347</v>
      </c>
      <c r="BA23" s="32">
        <v>357</v>
      </c>
      <c r="BB23" s="32">
        <v>348</v>
      </c>
      <c r="BC23" s="32">
        <v>360</v>
      </c>
      <c r="BD23" s="32">
        <v>371</v>
      </c>
      <c r="BE23" s="32">
        <v>376</v>
      </c>
      <c r="BF23" s="32">
        <v>338</v>
      </c>
      <c r="BG23" s="32">
        <v>359</v>
      </c>
      <c r="BH23" s="32">
        <v>373</v>
      </c>
      <c r="BI23" s="32">
        <v>394</v>
      </c>
      <c r="BJ23" s="32">
        <v>391</v>
      </c>
      <c r="BK23" s="32">
        <v>411</v>
      </c>
      <c r="BL23" s="32">
        <v>427</v>
      </c>
      <c r="BM23" s="32">
        <v>430</v>
      </c>
      <c r="BN23" s="32">
        <v>449</v>
      </c>
    </row>
    <row r="24" spans="1:66" x14ac:dyDescent="0.2">
      <c r="A24" s="13" t="s">
        <v>12</v>
      </c>
      <c r="B24" s="16">
        <f t="shared" si="0"/>
        <v>159.84615384615384</v>
      </c>
      <c r="C24" s="16">
        <f t="shared" si="1"/>
        <v>199.15384615384616</v>
      </c>
      <c r="D24" s="16">
        <f t="shared" si="2"/>
        <v>246.6</v>
      </c>
      <c r="E24" s="17">
        <f t="shared" si="3"/>
        <v>2.9908541206229416E-2</v>
      </c>
      <c r="F24" s="17">
        <f t="shared" si="4"/>
        <v>1.7312804656051527E-2</v>
      </c>
      <c r="G24" s="17">
        <f t="shared" si="5"/>
        <v>2.199116225835681E-2</v>
      </c>
      <c r="I24" s="18" t="s">
        <v>48</v>
      </c>
      <c r="J24" s="18" t="s">
        <v>7</v>
      </c>
      <c r="K24" s="18" t="s">
        <v>35</v>
      </c>
      <c r="L24" s="18" t="s">
        <v>71</v>
      </c>
      <c r="M24" s="18" t="s">
        <v>48</v>
      </c>
      <c r="N24" s="32">
        <v>103</v>
      </c>
      <c r="O24" s="32">
        <v>103</v>
      </c>
      <c r="P24" s="32">
        <v>107</v>
      </c>
      <c r="Q24" s="32">
        <v>118</v>
      </c>
      <c r="R24" s="32">
        <v>124</v>
      </c>
      <c r="S24" s="32">
        <v>122</v>
      </c>
      <c r="T24" s="32">
        <v>114</v>
      </c>
      <c r="U24" s="32">
        <v>119</v>
      </c>
      <c r="V24" s="32">
        <v>110</v>
      </c>
      <c r="W24" s="32">
        <v>110</v>
      </c>
      <c r="X24" s="32">
        <v>105</v>
      </c>
      <c r="Y24" s="32">
        <v>100</v>
      </c>
      <c r="Z24" s="32">
        <v>103</v>
      </c>
      <c r="AA24" s="32">
        <v>121</v>
      </c>
      <c r="AB24" s="32">
        <v>131</v>
      </c>
      <c r="AC24" s="32">
        <v>139</v>
      </c>
      <c r="AD24" s="32">
        <v>125</v>
      </c>
      <c r="AE24" s="32">
        <v>114</v>
      </c>
      <c r="AF24" s="32">
        <v>117</v>
      </c>
      <c r="AG24" s="32">
        <v>138</v>
      </c>
      <c r="AH24" s="32">
        <v>126</v>
      </c>
      <c r="AI24" s="32">
        <v>132</v>
      </c>
      <c r="AJ24" s="32">
        <v>129</v>
      </c>
      <c r="AK24" s="32">
        <v>133</v>
      </c>
      <c r="AL24" s="32">
        <v>132</v>
      </c>
      <c r="AM24" s="32">
        <v>151</v>
      </c>
      <c r="AN24" s="32">
        <v>143</v>
      </c>
      <c r="AO24" s="32">
        <v>140</v>
      </c>
      <c r="AP24" s="32">
        <v>153</v>
      </c>
      <c r="AQ24" s="32">
        <v>152</v>
      </c>
      <c r="AR24" s="32">
        <v>160</v>
      </c>
      <c r="AS24" s="32">
        <v>161</v>
      </c>
      <c r="AT24" s="32">
        <v>156</v>
      </c>
      <c r="AU24" s="32">
        <v>162</v>
      </c>
      <c r="AV24" s="32">
        <v>187</v>
      </c>
      <c r="AW24" s="32">
        <v>193</v>
      </c>
      <c r="AX24" s="32">
        <v>188</v>
      </c>
      <c r="AY24" s="32">
        <v>188</v>
      </c>
      <c r="AZ24" s="32">
        <v>189</v>
      </c>
      <c r="BA24" s="32">
        <v>189</v>
      </c>
      <c r="BB24" s="32">
        <v>184</v>
      </c>
      <c r="BC24" s="32">
        <v>195</v>
      </c>
      <c r="BD24" s="32">
        <v>191</v>
      </c>
      <c r="BE24" s="32">
        <v>197</v>
      </c>
      <c r="BF24" s="32">
        <v>205</v>
      </c>
      <c r="BG24" s="32">
        <v>209</v>
      </c>
      <c r="BH24" s="32">
        <v>204</v>
      </c>
      <c r="BI24" s="32">
        <v>219</v>
      </c>
      <c r="BJ24" s="32">
        <v>231</v>
      </c>
      <c r="BK24" s="32">
        <v>242</v>
      </c>
      <c r="BL24" s="32">
        <v>254</v>
      </c>
      <c r="BM24" s="32">
        <v>254</v>
      </c>
      <c r="BN24" s="32">
        <v>252</v>
      </c>
    </row>
    <row r="25" spans="1:66" x14ac:dyDescent="0.2">
      <c r="A25" s="12" t="s">
        <v>159</v>
      </c>
      <c r="B25" s="16"/>
      <c r="C25" s="16"/>
      <c r="D25" s="16"/>
      <c r="E25" s="17"/>
      <c r="F25" s="17"/>
      <c r="G25" s="17"/>
      <c r="I25" s="18"/>
      <c r="J25" s="18"/>
      <c r="K25" s="18"/>
      <c r="L25" s="18"/>
      <c r="M25" s="18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</row>
    <row r="26" spans="1:66" x14ac:dyDescent="0.2">
      <c r="A26" s="13" t="s">
        <v>8</v>
      </c>
      <c r="B26" s="16">
        <f t="shared" si="0"/>
        <v>86.375425353571316</v>
      </c>
      <c r="C26" s="16">
        <f t="shared" si="1"/>
        <v>90.664885675255633</v>
      </c>
      <c r="D26" s="16">
        <f t="shared" si="2"/>
        <v>109.9764166935815</v>
      </c>
      <c r="E26" s="17">
        <f>(100*(EXP(LN(AX26/AL26)/($AX$10-$AL$10)))-100)/100</f>
        <v>-1.7996900835653663E-3</v>
      </c>
      <c r="F26" s="17">
        <f>(100*(EXP(LN(BJ26/AX26)/($BJ$10-$AX$10)))-100)/100</f>
        <v>1.2687825388120615E-2</v>
      </c>
      <c r="G26" s="17">
        <f>(100*(EXP(LN(BN26/BJ26)/($BN$10-$BJ$10)))-100)/100</f>
        <v>5.5721267258740138E-2</v>
      </c>
      <c r="I26" s="18" t="s">
        <v>63</v>
      </c>
      <c r="J26" s="18" t="s">
        <v>61</v>
      </c>
      <c r="K26" s="18" t="s">
        <v>17</v>
      </c>
      <c r="L26" s="18" t="s">
        <v>64</v>
      </c>
      <c r="M26" s="36" t="s">
        <v>60</v>
      </c>
      <c r="N26" s="32">
        <f>(N31*100)/(N31+N32-N33)</f>
        <v>87.631576509021514</v>
      </c>
      <c r="O26" s="32">
        <f>(O31*100)/(O31+O32-O33)</f>
        <v>85.920198509420388</v>
      </c>
      <c r="P26" s="32">
        <f>(P31*100)/(P31+P32-P33)</f>
        <v>90.178361232777803</v>
      </c>
      <c r="Q26" s="32">
        <f t="shared" ref="Q26:BN26" si="6">(Q31*100)/(Q31+Q32-Q33)</f>
        <v>84.320942885815199</v>
      </c>
      <c r="R26" s="32">
        <f t="shared" si="6"/>
        <v>93.422361118185876</v>
      </c>
      <c r="S26" s="32">
        <f t="shared" si="6"/>
        <v>90.35220345942389</v>
      </c>
      <c r="T26" s="32">
        <f t="shared" si="6"/>
        <v>89.105033563023667</v>
      </c>
      <c r="U26" s="32">
        <f t="shared" si="6"/>
        <v>92.779363949499981</v>
      </c>
      <c r="V26" s="32">
        <f t="shared" si="6"/>
        <v>90.958603507526178</v>
      </c>
      <c r="W26" s="32">
        <f t="shared" si="6"/>
        <v>97.092777372724314</v>
      </c>
      <c r="X26" s="32">
        <f t="shared" si="6"/>
        <v>97.535802373358905</v>
      </c>
      <c r="Y26" s="32">
        <f t="shared" si="6"/>
        <v>91.655095112306284</v>
      </c>
      <c r="Z26" s="32">
        <f t="shared" si="6"/>
        <v>87.391476314492536</v>
      </c>
      <c r="AA26" s="32">
        <f t="shared" si="6"/>
        <v>94.434575957015724</v>
      </c>
      <c r="AB26" s="32">
        <f t="shared" si="6"/>
        <v>94.925494843784918</v>
      </c>
      <c r="AC26" s="32">
        <f t="shared" si="6"/>
        <v>92.424070629863991</v>
      </c>
      <c r="AD26" s="32">
        <f t="shared" si="6"/>
        <v>96.401158031925817</v>
      </c>
      <c r="AE26" s="32">
        <f t="shared" si="6"/>
        <v>78.762632163013791</v>
      </c>
      <c r="AF26" s="32">
        <f t="shared" si="6"/>
        <v>79.695886746262246</v>
      </c>
      <c r="AG26" s="32">
        <f t="shared" si="6"/>
        <v>81.205915079582653</v>
      </c>
      <c r="AH26" s="32">
        <f t="shared" si="6"/>
        <v>83.61571883080245</v>
      </c>
      <c r="AI26" s="32">
        <f t="shared" si="6"/>
        <v>88.358265841371889</v>
      </c>
      <c r="AJ26" s="32">
        <f t="shared" si="6"/>
        <v>86.133491875039567</v>
      </c>
      <c r="AK26" s="32">
        <f t="shared" si="6"/>
        <v>85.374642484078748</v>
      </c>
      <c r="AL26" s="32">
        <f t="shared" si="6"/>
        <v>86.959378393931388</v>
      </c>
      <c r="AM26" s="32">
        <f t="shared" si="6"/>
        <v>83.891093262224757</v>
      </c>
      <c r="AN26" s="32">
        <f t="shared" si="6"/>
        <v>90.639260762916976</v>
      </c>
      <c r="AO26" s="32">
        <f t="shared" si="6"/>
        <v>95.845594544358093</v>
      </c>
      <c r="AP26" s="32">
        <f t="shared" si="6"/>
        <v>94.632571116418376</v>
      </c>
      <c r="AQ26" s="32">
        <f t="shared" si="6"/>
        <v>88.929041964045069</v>
      </c>
      <c r="AR26" s="32">
        <f t="shared" si="6"/>
        <v>82.184304446282837</v>
      </c>
      <c r="AS26" s="32">
        <f t="shared" si="6"/>
        <v>86.624281369357007</v>
      </c>
      <c r="AT26" s="32">
        <f t="shared" si="6"/>
        <v>82.670207566132618</v>
      </c>
      <c r="AU26" s="32">
        <f t="shared" si="6"/>
        <v>81.59346649385779</v>
      </c>
      <c r="AV26" s="32">
        <f t="shared" si="6"/>
        <v>82.661889958430393</v>
      </c>
      <c r="AW26" s="32">
        <f t="shared" si="6"/>
        <v>81.149582569970732</v>
      </c>
      <c r="AX26" s="32">
        <f t="shared" si="6"/>
        <v>85.099857148500973</v>
      </c>
      <c r="AY26" s="32">
        <f t="shared" si="6"/>
        <v>77.945689040531022</v>
      </c>
      <c r="AZ26" s="32">
        <f t="shared" si="6"/>
        <v>81.704065577801373</v>
      </c>
      <c r="BA26" s="32">
        <f t="shared" si="6"/>
        <v>78.589799470604703</v>
      </c>
      <c r="BB26" s="32">
        <f t="shared" si="6"/>
        <v>93.16739734584236</v>
      </c>
      <c r="BC26" s="32">
        <f t="shared" si="6"/>
        <v>89.232040580017483</v>
      </c>
      <c r="BD26" s="32">
        <f t="shared" si="6"/>
        <v>92.152651347796734</v>
      </c>
      <c r="BE26" s="32">
        <f t="shared" si="6"/>
        <v>99.300223358164061</v>
      </c>
      <c r="BF26" s="32">
        <f t="shared" si="6"/>
        <v>90.256865426664064</v>
      </c>
      <c r="BG26" s="32">
        <f t="shared" si="6"/>
        <v>92.635981183722265</v>
      </c>
      <c r="BH26" s="32">
        <f t="shared" si="6"/>
        <v>101.75916504406594</v>
      </c>
      <c r="BI26" s="32">
        <f t="shared" si="6"/>
        <v>97.799617971654683</v>
      </c>
      <c r="BJ26" s="32">
        <f t="shared" si="6"/>
        <v>99.000160282957665</v>
      </c>
      <c r="BK26" s="32">
        <f t="shared" si="6"/>
        <v>104.1828847015513</v>
      </c>
      <c r="BL26" s="32">
        <f t="shared" si="6"/>
        <v>105.6884792875652</v>
      </c>
      <c r="BM26" s="32">
        <f t="shared" si="6"/>
        <v>118.03098660462391</v>
      </c>
      <c r="BN26" s="32">
        <f t="shared" si="6"/>
        <v>122.97957259120942</v>
      </c>
    </row>
    <row r="27" spans="1:66" x14ac:dyDescent="0.2">
      <c r="A27" s="13" t="s">
        <v>5</v>
      </c>
      <c r="B27" s="16">
        <f t="shared" si="0"/>
        <v>137.8465961379232</v>
      </c>
      <c r="C27" s="16">
        <f t="shared" si="1"/>
        <v>146.22356428053615</v>
      </c>
      <c r="D27" s="16">
        <f t="shared" si="2"/>
        <v>119.75729709818263</v>
      </c>
      <c r="E27" s="17">
        <f>(100*(EXP(LN(AX27/AL27)/($AX$10-$AL$10)))-100)/100</f>
        <v>-1.7550655774931555E-2</v>
      </c>
      <c r="F27" s="17">
        <f>(100*(EXP(LN(BJ27/AX27)/($BJ$10-$AX$10)))-100)/100</f>
        <v>-1.7147472427706135E-3</v>
      </c>
      <c r="G27" s="17">
        <f>(100*(EXP(LN(BN27/BJ27)/($BN$10-$BJ$10)))-100)/100</f>
        <v>-2.2292695642560999E-2</v>
      </c>
      <c r="I27" s="18" t="s">
        <v>63</v>
      </c>
      <c r="J27" s="18" t="s">
        <v>5</v>
      </c>
      <c r="K27" s="18" t="s">
        <v>17</v>
      </c>
      <c r="L27" s="18" t="s">
        <v>64</v>
      </c>
      <c r="M27" s="36" t="s">
        <v>60</v>
      </c>
      <c r="N27" s="32">
        <f>(N34*100)/(N34+N35-N36)</f>
        <v>130.17368536011199</v>
      </c>
      <c r="O27" s="32">
        <f>(O34*100)/(O34+O35-O36)</f>
        <v>122.11784018175659</v>
      </c>
      <c r="P27" s="32">
        <f>(P34*100)/(P34+P35-P36)</f>
        <v>130.00863919652582</v>
      </c>
      <c r="Q27" s="32">
        <f t="shared" ref="Q27:BN27" si="7">(Q34*100)/(Q34+Q35-Q36)</f>
        <v>129.86184671430573</v>
      </c>
      <c r="R27" s="32">
        <f t="shared" si="7"/>
        <v>136.73072307545328</v>
      </c>
      <c r="S27" s="32">
        <f t="shared" si="7"/>
        <v>121.77833992475161</v>
      </c>
      <c r="T27" s="32">
        <f t="shared" si="7"/>
        <v>121.28986074041549</v>
      </c>
      <c r="U27" s="32">
        <f t="shared" si="7"/>
        <v>123.18118045868881</v>
      </c>
      <c r="V27" s="32">
        <f t="shared" si="7"/>
        <v>135.61287921222748</v>
      </c>
      <c r="W27" s="32">
        <f t="shared" si="7"/>
        <v>137.27939867741892</v>
      </c>
      <c r="X27" s="32">
        <f t="shared" si="7"/>
        <v>136.90865661017878</v>
      </c>
      <c r="Y27" s="32">
        <f t="shared" si="7"/>
        <v>140.48599612021098</v>
      </c>
      <c r="Z27" s="32">
        <f t="shared" si="7"/>
        <v>135.83013697928865</v>
      </c>
      <c r="AA27" s="32">
        <f t="shared" si="7"/>
        <v>123.29136682514519</v>
      </c>
      <c r="AB27" s="32">
        <f t="shared" si="7"/>
        <v>138.12455398606463</v>
      </c>
      <c r="AC27" s="32">
        <f t="shared" si="7"/>
        <v>171.68915359608948</v>
      </c>
      <c r="AD27" s="32">
        <f t="shared" si="7"/>
        <v>148.99376668362419</v>
      </c>
      <c r="AE27" s="32">
        <f t="shared" si="7"/>
        <v>147.79675574907995</v>
      </c>
      <c r="AF27" s="32">
        <f t="shared" si="7"/>
        <v>145.9376527653047</v>
      </c>
      <c r="AG27" s="32">
        <f t="shared" si="7"/>
        <v>152.6523034863244</v>
      </c>
      <c r="AH27" s="32">
        <f t="shared" si="7"/>
        <v>192.89158664280637</v>
      </c>
      <c r="AI27" s="32">
        <f t="shared" si="7"/>
        <v>161.14445307672813</v>
      </c>
      <c r="AJ27" s="32">
        <f t="shared" si="7"/>
        <v>171.72085189146256</v>
      </c>
      <c r="AK27" s="32">
        <f t="shared" si="7"/>
        <v>155.59127074358952</v>
      </c>
      <c r="AL27" s="32">
        <f t="shared" si="7"/>
        <v>157.55170724190035</v>
      </c>
      <c r="AM27" s="32">
        <f t="shared" si="7"/>
        <v>118.01584975603573</v>
      </c>
      <c r="AN27" s="32">
        <f t="shared" si="7"/>
        <v>158.23197117884874</v>
      </c>
      <c r="AO27" s="32">
        <f t="shared" si="7"/>
        <v>135.67006162101404</v>
      </c>
      <c r="AP27" s="32">
        <f t="shared" si="7"/>
        <v>142.11156685939045</v>
      </c>
      <c r="AQ27" s="32">
        <f t="shared" si="7"/>
        <v>144.41858304890442</v>
      </c>
      <c r="AR27" s="32">
        <f t="shared" si="7"/>
        <v>122.54425270791165</v>
      </c>
      <c r="AS27" s="32">
        <f t="shared" si="7"/>
        <v>128.42792113607996</v>
      </c>
      <c r="AT27" s="32">
        <f t="shared" si="7"/>
        <v>120.21389602429076</v>
      </c>
      <c r="AU27" s="32">
        <f t="shared" si="7"/>
        <v>150.31941069216361</v>
      </c>
      <c r="AV27" s="32">
        <f t="shared" si="7"/>
        <v>153.17646349272798</v>
      </c>
      <c r="AW27" s="32">
        <f t="shared" si="7"/>
        <v>133.93119693510292</v>
      </c>
      <c r="AX27" s="32">
        <f t="shared" si="7"/>
        <v>127.39286909863111</v>
      </c>
      <c r="AY27" s="32">
        <f t="shared" si="7"/>
        <v>128.78844710656318</v>
      </c>
      <c r="AZ27" s="32">
        <f t="shared" si="7"/>
        <v>141.00282344142647</v>
      </c>
      <c r="BA27" s="32">
        <f t="shared" si="7"/>
        <v>124.62270128569392</v>
      </c>
      <c r="BB27" s="32">
        <f t="shared" si="7"/>
        <v>144.53304006695114</v>
      </c>
      <c r="BC27" s="32">
        <f t="shared" si="7"/>
        <v>148.88319514576122</v>
      </c>
      <c r="BD27" s="32">
        <f t="shared" si="7"/>
        <v>168.06981248361561</v>
      </c>
      <c r="BE27" s="32">
        <f t="shared" si="7"/>
        <v>168.75120046097703</v>
      </c>
      <c r="BF27" s="32">
        <f t="shared" si="7"/>
        <v>175.38186048468552</v>
      </c>
      <c r="BG27" s="32">
        <f t="shared" si="7"/>
        <v>161.81594854814179</v>
      </c>
      <c r="BH27" s="32">
        <f t="shared" si="7"/>
        <v>146.35423010828171</v>
      </c>
      <c r="BI27" s="32">
        <f t="shared" si="7"/>
        <v>140.51411561153321</v>
      </c>
      <c r="BJ27" s="32">
        <f t="shared" si="7"/>
        <v>124.79609180470842</v>
      </c>
      <c r="BK27" s="32">
        <f t="shared" si="7"/>
        <v>118.67756992786869</v>
      </c>
      <c r="BL27" s="32">
        <f t="shared" si="7"/>
        <v>120.73655521621193</v>
      </c>
      <c r="BM27" s="32">
        <f t="shared" si="7"/>
        <v>120.5417261858787</v>
      </c>
      <c r="BN27" s="32">
        <f t="shared" si="7"/>
        <v>114.03454235624541</v>
      </c>
    </row>
    <row r="28" spans="1:66" x14ac:dyDescent="0.2">
      <c r="A28" s="13" t="s">
        <v>6</v>
      </c>
      <c r="B28" s="16">
        <f t="shared" si="0"/>
        <v>107.4781317244331</v>
      </c>
      <c r="C28" s="16">
        <f t="shared" si="1"/>
        <v>125.91378624274165</v>
      </c>
      <c r="D28" s="16">
        <f t="shared" si="2"/>
        <v>134.38056994987591</v>
      </c>
      <c r="E28" s="17">
        <f>(100*(EXP(LN(AX28/AL28)/($AX$10-$AL$10)))-100)/100</f>
        <v>-7.1011769705265236E-3</v>
      </c>
      <c r="F28" s="17">
        <f>(100*(EXP(LN(BJ28/AX28)/($BJ$10-$AX$10)))-100)/100</f>
        <v>2.2162859601148881E-2</v>
      </c>
      <c r="G28" s="17">
        <f>(100*(EXP(LN(BN28/BJ28)/($BN$10-$BJ$10)))-100)/100</f>
        <v>-7.5749831725761396E-3</v>
      </c>
      <c r="I28" s="18" t="s">
        <v>63</v>
      </c>
      <c r="J28" s="18" t="s">
        <v>6</v>
      </c>
      <c r="K28" s="18" t="s">
        <v>17</v>
      </c>
      <c r="L28" s="18" t="s">
        <v>64</v>
      </c>
      <c r="M28" s="36" t="s">
        <v>60</v>
      </c>
      <c r="N28" s="32">
        <f>(N37*100)/(N37+N38-N39)</f>
        <v>102.46913102866925</v>
      </c>
      <c r="O28" s="32">
        <f>(O37*100)/(O37+O38-O39)</f>
        <v>101.91878169254927</v>
      </c>
      <c r="P28" s="32">
        <f t="shared" ref="P28:BN28" si="8">(P37*100)/(P37+P38-P39)</f>
        <v>101.34799939442725</v>
      </c>
      <c r="Q28" s="32">
        <f t="shared" si="8"/>
        <v>101.82950593863119</v>
      </c>
      <c r="R28" s="32">
        <f t="shared" si="8"/>
        <v>103.6249288879205</v>
      </c>
      <c r="S28" s="32">
        <f t="shared" si="8"/>
        <v>102.55002266992136</v>
      </c>
      <c r="T28" s="32">
        <f t="shared" si="8"/>
        <v>101.5707186562649</v>
      </c>
      <c r="U28" s="32">
        <f t="shared" si="8"/>
        <v>103.68968486271494</v>
      </c>
      <c r="V28" s="32">
        <f t="shared" si="8"/>
        <v>105.15006646941472</v>
      </c>
      <c r="W28" s="32">
        <f t="shared" si="8"/>
        <v>105.5036647701518</v>
      </c>
      <c r="X28" s="32">
        <f t="shared" si="8"/>
        <v>106.81251512259557</v>
      </c>
      <c r="Y28" s="32">
        <f t="shared" si="8"/>
        <v>108.61380648650267</v>
      </c>
      <c r="Z28" s="32">
        <f t="shared" si="8"/>
        <v>107.22889564989964</v>
      </c>
      <c r="AA28" s="32">
        <f t="shared" si="8"/>
        <v>102.977779666365</v>
      </c>
      <c r="AB28" s="32">
        <f t="shared" si="8"/>
        <v>103.60912464295528</v>
      </c>
      <c r="AC28" s="32">
        <f t="shared" si="8"/>
        <v>105.82789371620422</v>
      </c>
      <c r="AD28" s="32">
        <f t="shared" si="8"/>
        <v>106.48408847267957</v>
      </c>
      <c r="AE28" s="32">
        <f t="shared" si="8"/>
        <v>102.69934582919649</v>
      </c>
      <c r="AF28" s="32">
        <f t="shared" si="8"/>
        <v>102.54728330929613</v>
      </c>
      <c r="AG28" s="32">
        <f t="shared" si="8"/>
        <v>106.28584508386717</v>
      </c>
      <c r="AH28" s="32">
        <f t="shared" si="8"/>
        <v>111.17352247406134</v>
      </c>
      <c r="AI28" s="32">
        <f t="shared" si="8"/>
        <v>113.81411571894949</v>
      </c>
      <c r="AJ28" s="32">
        <f t="shared" si="8"/>
        <v>115.01975497168269</v>
      </c>
      <c r="AK28" s="32">
        <f t="shared" si="8"/>
        <v>115.81453841687316</v>
      </c>
      <c r="AL28" s="32">
        <f t="shared" si="8"/>
        <v>114.83411583245194</v>
      </c>
      <c r="AM28" s="32">
        <f t="shared" si="8"/>
        <v>101.54070582807532</v>
      </c>
      <c r="AN28" s="32">
        <f t="shared" si="8"/>
        <v>105.59842981272072</v>
      </c>
      <c r="AO28" s="32">
        <f t="shared" si="8"/>
        <v>112.26567615513758</v>
      </c>
      <c r="AP28" s="32">
        <f t="shared" si="8"/>
        <v>104.81691392513669</v>
      </c>
      <c r="AQ28" s="32">
        <f t="shared" si="8"/>
        <v>104.22541418955559</v>
      </c>
      <c r="AR28" s="32">
        <f t="shared" si="8"/>
        <v>106.65746423896987</v>
      </c>
      <c r="AS28" s="32">
        <f t="shared" si="8"/>
        <v>109.23412211881852</v>
      </c>
      <c r="AT28" s="32">
        <f t="shared" si="8"/>
        <v>111.49049640622336</v>
      </c>
      <c r="AU28" s="32">
        <f t="shared" si="8"/>
        <v>108.56765120574798</v>
      </c>
      <c r="AV28" s="32">
        <f t="shared" si="8"/>
        <v>105.71088196545649</v>
      </c>
      <c r="AW28" s="32">
        <f t="shared" si="8"/>
        <v>106.8519304493888</v>
      </c>
      <c r="AX28" s="32">
        <f t="shared" si="8"/>
        <v>105.42191028994738</v>
      </c>
      <c r="AY28" s="32">
        <f t="shared" si="8"/>
        <v>108.48529610873486</v>
      </c>
      <c r="AZ28" s="32">
        <f t="shared" si="8"/>
        <v>110.89419847349147</v>
      </c>
      <c r="BA28" s="32">
        <f t="shared" si="8"/>
        <v>111.92061562233982</v>
      </c>
      <c r="BB28" s="32">
        <f t="shared" si="8"/>
        <v>118.12007601804652</v>
      </c>
      <c r="BC28" s="32">
        <f t="shared" si="8"/>
        <v>122.55115587470307</v>
      </c>
      <c r="BD28" s="32">
        <f t="shared" si="8"/>
        <v>126.92843323599416</v>
      </c>
      <c r="BE28" s="32">
        <f t="shared" si="8"/>
        <v>133.22801860343847</v>
      </c>
      <c r="BF28" s="32">
        <f t="shared" si="8"/>
        <v>141.81308169307769</v>
      </c>
      <c r="BG28" s="32">
        <f t="shared" si="8"/>
        <v>139.48744561449482</v>
      </c>
      <c r="BH28" s="32">
        <f t="shared" si="8"/>
        <v>142.57144795418378</v>
      </c>
      <c r="BI28" s="32">
        <f t="shared" si="8"/>
        <v>138.31504775364166</v>
      </c>
      <c r="BJ28" s="32">
        <f t="shared" si="8"/>
        <v>137.1424939135479</v>
      </c>
      <c r="BK28" s="32">
        <f t="shared" si="8"/>
        <v>135.30521726697617</v>
      </c>
      <c r="BL28" s="32">
        <f t="shared" si="8"/>
        <v>132.78529437129447</v>
      </c>
      <c r="BM28" s="32">
        <f t="shared" si="8"/>
        <v>133.63578088358531</v>
      </c>
      <c r="BN28" s="32">
        <f t="shared" si="8"/>
        <v>133.03406331397571</v>
      </c>
    </row>
    <row r="29" spans="1:66" x14ac:dyDescent="0.2">
      <c r="A29" s="13" t="s">
        <v>28</v>
      </c>
      <c r="B29" s="16">
        <f t="shared" si="0"/>
        <v>92.806110914198769</v>
      </c>
      <c r="C29" s="16">
        <f t="shared" si="1"/>
        <v>97.023484538636922</v>
      </c>
      <c r="D29" s="16">
        <f t="shared" si="2"/>
        <v>97.665581897823813</v>
      </c>
      <c r="E29" s="17">
        <f>(100*(EXP(LN(AX29/AL29)/($AX$10-$AL$10)))-100)/100</f>
        <v>-4.744573461269397E-3</v>
      </c>
      <c r="F29" s="17">
        <f>(100*(EXP(LN(BJ29/AX29)/($BJ$10-$AX$10)))-100)/100</f>
        <v>5.8021482695107809E-3</v>
      </c>
      <c r="G29" s="17">
        <f>(100*(EXP(LN(BN29/BJ29)/($BN$10-$BJ$10)))-100)/100</f>
        <v>-3.0512669662066116E-3</v>
      </c>
      <c r="I29" s="18" t="s">
        <v>63</v>
      </c>
      <c r="J29" s="18" t="s">
        <v>7</v>
      </c>
      <c r="K29" s="18" t="s">
        <v>17</v>
      </c>
      <c r="L29" s="18" t="s">
        <v>64</v>
      </c>
      <c r="M29" s="36" t="s">
        <v>60</v>
      </c>
      <c r="N29" s="32">
        <f>(N40*100)/(N40+N41-N42)</f>
        <v>97.950523288953065</v>
      </c>
      <c r="O29" s="32">
        <f t="shared" ref="O29:BN29" si="9">(O40*100)/(O40+O41-O42)</f>
        <v>97.679883454446383</v>
      </c>
      <c r="P29" s="32">
        <f t="shared" si="9"/>
        <v>96.237259541762697</v>
      </c>
      <c r="Q29" s="32">
        <f t="shared" si="9"/>
        <v>96.861239537276504</v>
      </c>
      <c r="R29" s="32">
        <f t="shared" si="9"/>
        <v>96.826071179974619</v>
      </c>
      <c r="S29" s="32">
        <f t="shared" si="9"/>
        <v>96.434499541050315</v>
      </c>
      <c r="T29" s="32">
        <f t="shared" si="9"/>
        <v>96.275047806799208</v>
      </c>
      <c r="U29" s="32">
        <f t="shared" si="9"/>
        <v>97.890429410285392</v>
      </c>
      <c r="V29" s="32">
        <f t="shared" si="9"/>
        <v>98.210586927005082</v>
      </c>
      <c r="W29" s="32">
        <f t="shared" si="9"/>
        <v>96.931179740428959</v>
      </c>
      <c r="X29" s="32">
        <f t="shared" si="9"/>
        <v>97.932558072879473</v>
      </c>
      <c r="Y29" s="32">
        <f t="shared" si="9"/>
        <v>98.408845376409374</v>
      </c>
      <c r="Z29" s="32">
        <f t="shared" si="9"/>
        <v>93.354243985906749</v>
      </c>
      <c r="AA29" s="32">
        <f t="shared" si="9"/>
        <v>97.336503572075898</v>
      </c>
      <c r="AB29" s="32">
        <f t="shared" si="9"/>
        <v>98.42897391869586</v>
      </c>
      <c r="AC29" s="32">
        <f t="shared" si="9"/>
        <v>97.624660511824501</v>
      </c>
      <c r="AD29" s="32">
        <f t="shared" si="9"/>
        <v>94.831767521347984</v>
      </c>
      <c r="AE29" s="32">
        <f t="shared" si="9"/>
        <v>98.20828888911403</v>
      </c>
      <c r="AF29" s="32">
        <f t="shared" si="9"/>
        <v>99.057308682504129</v>
      </c>
      <c r="AG29" s="32">
        <f t="shared" si="9"/>
        <v>94.839902089869213</v>
      </c>
      <c r="AH29" s="32">
        <f t="shared" si="9"/>
        <v>99.204044018262294</v>
      </c>
      <c r="AI29" s="32">
        <f t="shared" si="9"/>
        <v>99.108905756149326</v>
      </c>
      <c r="AJ29" s="32">
        <f t="shared" si="9"/>
        <v>98.140409668776925</v>
      </c>
      <c r="AK29" s="32">
        <f t="shared" si="9"/>
        <v>97.449261845285946</v>
      </c>
      <c r="AL29" s="32">
        <f t="shared" si="9"/>
        <v>97.336174878922307</v>
      </c>
      <c r="AM29" s="32">
        <f t="shared" si="9"/>
        <v>84.076229538878437</v>
      </c>
      <c r="AN29" s="32">
        <f t="shared" si="9"/>
        <v>92.430149370002979</v>
      </c>
      <c r="AO29" s="32">
        <f t="shared" si="9"/>
        <v>99.350450341636545</v>
      </c>
      <c r="AP29" s="32">
        <f t="shared" si="9"/>
        <v>92.710175309477265</v>
      </c>
      <c r="AQ29" s="32">
        <f t="shared" si="9"/>
        <v>94.604826600520795</v>
      </c>
      <c r="AR29" s="32">
        <f t="shared" si="9"/>
        <v>93.257105501656582</v>
      </c>
      <c r="AS29" s="32">
        <f t="shared" si="9"/>
        <v>98.202932283510506</v>
      </c>
      <c r="AT29" s="32">
        <f t="shared" si="9"/>
        <v>96.745333368806584</v>
      </c>
      <c r="AU29" s="32">
        <f t="shared" si="9"/>
        <v>93.249061732193354</v>
      </c>
      <c r="AV29" s="32">
        <f t="shared" si="9"/>
        <v>82.965760086377671</v>
      </c>
      <c r="AW29" s="32">
        <f t="shared" si="9"/>
        <v>89.614539725593545</v>
      </c>
      <c r="AX29" s="32">
        <f t="shared" si="9"/>
        <v>91.936703147007506</v>
      </c>
      <c r="AY29" s="32">
        <f t="shared" si="9"/>
        <v>90.863277604710703</v>
      </c>
      <c r="AZ29" s="32">
        <f t="shared" si="9"/>
        <v>90.433631290305399</v>
      </c>
      <c r="BA29" s="32">
        <f t="shared" si="9"/>
        <v>93.227231575429713</v>
      </c>
      <c r="BB29" s="32">
        <f t="shared" si="9"/>
        <v>97.402503795067673</v>
      </c>
      <c r="BC29" s="32">
        <f t="shared" si="9"/>
        <v>95.542306856212548</v>
      </c>
      <c r="BD29" s="32">
        <f t="shared" si="9"/>
        <v>99.01442618325747</v>
      </c>
      <c r="BE29" s="32">
        <f t="shared" si="9"/>
        <v>100.35437858381066</v>
      </c>
      <c r="BF29" s="32">
        <f t="shared" si="9"/>
        <v>100.36099537478854</v>
      </c>
      <c r="BG29" s="32">
        <f t="shared" si="9"/>
        <v>100.01268180963612</v>
      </c>
      <c r="BH29" s="32">
        <f t="shared" si="9"/>
        <v>101.29832556342338</v>
      </c>
      <c r="BI29" s="32">
        <f t="shared" si="9"/>
        <v>102.31269389644829</v>
      </c>
      <c r="BJ29" s="32">
        <f t="shared" si="9"/>
        <v>98.546143322181905</v>
      </c>
      <c r="BK29" s="32">
        <f t="shared" si="9"/>
        <v>98.555390354254342</v>
      </c>
      <c r="BL29" s="32">
        <f t="shared" si="9"/>
        <v>97.157625604148279</v>
      </c>
      <c r="BM29" s="32">
        <f t="shared" si="9"/>
        <v>96.71987551925092</v>
      </c>
      <c r="BN29" s="32">
        <f t="shared" si="9"/>
        <v>97.348874689283633</v>
      </c>
    </row>
    <row r="30" spans="1:66" x14ac:dyDescent="0.2">
      <c r="A30" s="14" t="s">
        <v>160</v>
      </c>
      <c r="B30" s="15"/>
      <c r="C30" s="15"/>
      <c r="D30" s="15"/>
      <c r="E30" s="15"/>
      <c r="F30" s="15"/>
      <c r="G30" s="15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2"/>
      <c r="BM30" s="72"/>
      <c r="BN30" s="72"/>
    </row>
    <row r="31" spans="1:66" x14ac:dyDescent="0.2">
      <c r="A31" s="14" t="s">
        <v>125</v>
      </c>
      <c r="B31" s="15"/>
      <c r="C31" s="15"/>
      <c r="D31" s="15"/>
      <c r="E31" s="15"/>
      <c r="F31" s="15"/>
      <c r="G31" s="15"/>
      <c r="I31" s="18" t="s">
        <v>73</v>
      </c>
      <c r="J31" s="18" t="s">
        <v>61</v>
      </c>
      <c r="K31" s="18" t="s">
        <v>62</v>
      </c>
      <c r="L31" s="18" t="s">
        <v>38</v>
      </c>
      <c r="M31" s="18" t="s">
        <v>73</v>
      </c>
      <c r="N31" s="32">
        <v>13240.657999999999</v>
      </c>
      <c r="O31" s="32">
        <v>14067.91</v>
      </c>
      <c r="P31" s="32">
        <v>14705.453</v>
      </c>
      <c r="Q31" s="32">
        <v>14356.364</v>
      </c>
      <c r="R31" s="32">
        <v>17826.769</v>
      </c>
      <c r="S31" s="32">
        <v>15935.924999999999</v>
      </c>
      <c r="T31" s="32">
        <v>18060.595000000001</v>
      </c>
      <c r="U31" s="32">
        <v>18203.558000000001</v>
      </c>
      <c r="V31" s="32">
        <v>18420.567999999999</v>
      </c>
      <c r="W31" s="32">
        <v>21183.14</v>
      </c>
      <c r="X31" s="32">
        <v>20618.737000000001</v>
      </c>
      <c r="Y31" s="32">
        <v>20452.631000000001</v>
      </c>
      <c r="Z31" s="32">
        <v>21337.287</v>
      </c>
      <c r="AA31" s="32">
        <v>23987.592000000001</v>
      </c>
      <c r="AB31" s="32">
        <v>23647.170999999998</v>
      </c>
      <c r="AC31" s="32">
        <v>27894.091</v>
      </c>
      <c r="AD31" s="32">
        <v>27918.937000000002</v>
      </c>
      <c r="AE31" s="32">
        <v>21604.03</v>
      </c>
      <c r="AF31" s="32">
        <v>24618.116000000002</v>
      </c>
      <c r="AG31" s="32">
        <v>29962.177</v>
      </c>
      <c r="AH31" s="32">
        <v>29310.531999999999</v>
      </c>
      <c r="AI31" s="32">
        <v>30596.656999999999</v>
      </c>
      <c r="AJ31" s="32">
        <v>26619.565999999999</v>
      </c>
      <c r="AK31" s="32">
        <v>29705.171999999999</v>
      </c>
      <c r="AL31" s="32">
        <v>33005.966</v>
      </c>
      <c r="AM31" s="32">
        <v>33833.642</v>
      </c>
      <c r="AN31" s="32">
        <v>40676.839999999997</v>
      </c>
      <c r="AO31" s="32">
        <v>38973.489000000001</v>
      </c>
      <c r="AP31" s="32">
        <v>40261.487000000001</v>
      </c>
      <c r="AQ31" s="32">
        <v>30019.22</v>
      </c>
      <c r="AR31" s="32">
        <v>33522.557000000001</v>
      </c>
      <c r="AS31" s="32">
        <v>40725.9</v>
      </c>
      <c r="AT31" s="32">
        <v>39707.730000000003</v>
      </c>
      <c r="AU31" s="32">
        <v>42342.692000000003</v>
      </c>
      <c r="AV31" s="32">
        <v>45903.542000000001</v>
      </c>
      <c r="AW31" s="32">
        <v>42078.786</v>
      </c>
      <c r="AX31" s="32">
        <v>42090.18</v>
      </c>
      <c r="AY31" s="32">
        <v>38164.726999999999</v>
      </c>
      <c r="AZ31" s="32">
        <v>43529.618000000002</v>
      </c>
      <c r="BA31" s="32">
        <v>42200.455000000002</v>
      </c>
      <c r="BB31" s="32">
        <v>53733.334000000003</v>
      </c>
      <c r="BC31" s="32">
        <v>47396.661999999997</v>
      </c>
      <c r="BD31" s="32">
        <v>64026.794999999998</v>
      </c>
      <c r="BE31" s="32">
        <v>59542.39</v>
      </c>
      <c r="BF31" s="32">
        <v>51275.4</v>
      </c>
      <c r="BG31" s="32">
        <v>55310.584000000003</v>
      </c>
      <c r="BH31" s="32">
        <v>65758.365999999995</v>
      </c>
      <c r="BI31" s="32">
        <v>75735.320000000007</v>
      </c>
      <c r="BJ31" s="32">
        <v>66700.960999999996</v>
      </c>
      <c r="BK31" s="32">
        <v>71419.747000000003</v>
      </c>
      <c r="BL31" s="32">
        <v>73098.438999999998</v>
      </c>
      <c r="BM31" s="32">
        <v>86062.130999999994</v>
      </c>
      <c r="BN31" s="32">
        <v>97157.216</v>
      </c>
    </row>
    <row r="32" spans="1:66" x14ac:dyDescent="0.2">
      <c r="B32" s="15"/>
      <c r="C32" s="15"/>
      <c r="D32" s="15"/>
      <c r="E32" s="15"/>
      <c r="F32" s="15"/>
      <c r="G32" s="15"/>
      <c r="I32" s="18" t="s">
        <v>74</v>
      </c>
      <c r="J32" s="18" t="s">
        <v>61</v>
      </c>
      <c r="K32" s="18" t="s">
        <v>62</v>
      </c>
      <c r="L32" s="18" t="s">
        <v>38</v>
      </c>
      <c r="M32" s="18" t="s">
        <v>76</v>
      </c>
      <c r="N32" s="32">
        <v>2002.528</v>
      </c>
      <c r="O32" s="32">
        <v>2342.2310000000002</v>
      </c>
      <c r="P32" s="32">
        <v>2310.683</v>
      </c>
      <c r="Q32" s="32">
        <v>2751.7959999999998</v>
      </c>
      <c r="R32" s="32">
        <v>2025.4259999999999</v>
      </c>
      <c r="S32" s="32">
        <v>2582.04</v>
      </c>
      <c r="T32" s="32">
        <v>2671.027</v>
      </c>
      <c r="U32" s="32">
        <v>2819.1790000000001</v>
      </c>
      <c r="V32" s="32">
        <v>2561.8090000000002</v>
      </c>
      <c r="W32" s="32">
        <v>2200.259</v>
      </c>
      <c r="X32" s="32">
        <v>1953.921</v>
      </c>
      <c r="Y32" s="32">
        <v>2043.752</v>
      </c>
      <c r="Z32" s="32">
        <v>3222.585</v>
      </c>
      <c r="AA32" s="32">
        <v>2693.299</v>
      </c>
      <c r="AB32" s="32">
        <v>2480.3440000000001</v>
      </c>
      <c r="AC32" s="32">
        <v>3821.4560000000001</v>
      </c>
      <c r="AD32" s="32">
        <v>2956.1610000000001</v>
      </c>
      <c r="AE32" s="32">
        <v>6072.5879999999997</v>
      </c>
      <c r="AF32" s="32">
        <v>6322.076</v>
      </c>
      <c r="AG32" s="32">
        <v>6985.2479999999996</v>
      </c>
      <c r="AH32" s="32">
        <v>5868.723</v>
      </c>
      <c r="AI32" s="32">
        <v>4682.5739999999996</v>
      </c>
      <c r="AJ32" s="32">
        <v>5117.3419999999996</v>
      </c>
      <c r="AK32" s="32">
        <v>5496.3440000000001</v>
      </c>
      <c r="AL32" s="32">
        <v>5051.5529999999999</v>
      </c>
      <c r="AM32" s="32">
        <v>6522.8729999999996</v>
      </c>
      <c r="AN32" s="32">
        <v>4225.1710000000003</v>
      </c>
      <c r="AO32" s="32">
        <v>1731.9490000000001</v>
      </c>
      <c r="AP32" s="32">
        <v>2303.0929999999998</v>
      </c>
      <c r="AQ32" s="32">
        <v>3749.944</v>
      </c>
      <c r="AR32" s="32">
        <v>7284.7820000000002</v>
      </c>
      <c r="AS32" s="32">
        <v>6331.3779999999997</v>
      </c>
      <c r="AT32" s="32">
        <v>8374.2160000000003</v>
      </c>
      <c r="AU32" s="32">
        <v>9591.3670000000002</v>
      </c>
      <c r="AV32" s="32">
        <v>9694.8719999999994</v>
      </c>
      <c r="AW32" s="32">
        <v>10195.011</v>
      </c>
      <c r="AX32" s="32">
        <v>7783.6559999999999</v>
      </c>
      <c r="AY32" s="32">
        <v>10861.938</v>
      </c>
      <c r="AZ32" s="32">
        <v>9863.4</v>
      </c>
      <c r="BA32" s="32">
        <v>11598.659</v>
      </c>
      <c r="BB32" s="32">
        <v>9755.44</v>
      </c>
      <c r="BC32" s="32">
        <v>8616.6090000000004</v>
      </c>
      <c r="BD32" s="32">
        <v>9529.0619999999999</v>
      </c>
      <c r="BE32" s="32">
        <v>7101.2539999999999</v>
      </c>
      <c r="BF32" s="32">
        <v>7237.9369999999999</v>
      </c>
      <c r="BG32" s="32">
        <v>9496.3389999999999</v>
      </c>
      <c r="BH32" s="32">
        <v>10559.849</v>
      </c>
      <c r="BI32" s="32">
        <v>9569.2350000000006</v>
      </c>
      <c r="BJ32" s="32">
        <v>9678.9889999999996</v>
      </c>
      <c r="BK32" s="32">
        <v>9897.2279999999992</v>
      </c>
      <c r="BL32" s="32">
        <v>9401.0910000000003</v>
      </c>
      <c r="BM32" s="32">
        <v>10365.284</v>
      </c>
      <c r="BN32" s="32">
        <v>10768.093999999999</v>
      </c>
    </row>
    <row r="33" spans="1:66" x14ac:dyDescent="0.2">
      <c r="A33" s="14"/>
      <c r="B33" s="14"/>
      <c r="C33" s="14"/>
      <c r="D33" s="14"/>
      <c r="E33" s="14"/>
      <c r="F33" s="14"/>
      <c r="G33" s="14"/>
      <c r="I33" s="18" t="s">
        <v>75</v>
      </c>
      <c r="J33" s="18" t="s">
        <v>61</v>
      </c>
      <c r="K33" s="18" t="s">
        <v>62</v>
      </c>
      <c r="L33" s="18" t="s">
        <v>38</v>
      </c>
      <c r="M33" s="18" t="s">
        <v>77</v>
      </c>
      <c r="N33" s="32">
        <v>133.726</v>
      </c>
      <c r="O33" s="32">
        <v>36.912999999999997</v>
      </c>
      <c r="P33" s="32">
        <v>709.06100000000004</v>
      </c>
      <c r="Q33" s="32">
        <v>82.302000000000007</v>
      </c>
      <c r="R33" s="32">
        <v>770.28700000000003</v>
      </c>
      <c r="S33" s="32">
        <v>880.404</v>
      </c>
      <c r="T33" s="32">
        <v>462.73899999999998</v>
      </c>
      <c r="U33" s="32">
        <v>1402.471</v>
      </c>
      <c r="V33" s="32">
        <v>730.78200000000004</v>
      </c>
      <c r="W33" s="32">
        <v>1565.9780000000001</v>
      </c>
      <c r="X33" s="32">
        <v>1432.998</v>
      </c>
      <c r="Y33" s="32">
        <v>181.60499999999999</v>
      </c>
      <c r="Z33" s="32">
        <v>144.119</v>
      </c>
      <c r="AA33" s="32">
        <v>1279.6099999999999</v>
      </c>
      <c r="AB33" s="32">
        <v>1216.2190000000001</v>
      </c>
      <c r="AC33" s="32">
        <v>1534.999</v>
      </c>
      <c r="AD33" s="32">
        <v>1913.893</v>
      </c>
      <c r="AE33" s="32">
        <v>247.32900000000001</v>
      </c>
      <c r="AF33" s="32">
        <v>50.121000000000002</v>
      </c>
      <c r="AG33" s="32">
        <v>50.88</v>
      </c>
      <c r="AH33" s="32">
        <v>125.401</v>
      </c>
      <c r="AI33" s="32">
        <v>651.28</v>
      </c>
      <c r="AJ33" s="32">
        <v>831.89599999999996</v>
      </c>
      <c r="AK33" s="32">
        <v>407.61099999999999</v>
      </c>
      <c r="AL33" s="32">
        <v>101.905</v>
      </c>
      <c r="AM33" s="32">
        <v>26.081</v>
      </c>
      <c r="AN33" s="32">
        <v>24.283999999999999</v>
      </c>
      <c r="AO33" s="32">
        <v>42.652000000000001</v>
      </c>
      <c r="AP33" s="32">
        <v>19.516999999999999</v>
      </c>
      <c r="AQ33" s="32">
        <v>12.79</v>
      </c>
      <c r="AR33" s="32">
        <v>17.850999999999999</v>
      </c>
      <c r="AS33" s="32">
        <v>42.862000000000002</v>
      </c>
      <c r="AT33" s="32">
        <v>50.459000000000003</v>
      </c>
      <c r="AU33" s="32">
        <v>39.35</v>
      </c>
      <c r="AV33" s="32">
        <v>66.727000000000004</v>
      </c>
      <c r="AW33" s="32">
        <v>420.43599999999998</v>
      </c>
      <c r="AX33" s="32">
        <v>414.08199999999999</v>
      </c>
      <c r="AY33" s="32">
        <v>63.435000000000002</v>
      </c>
      <c r="AZ33" s="32">
        <v>115.843</v>
      </c>
      <c r="BA33" s="32">
        <v>101.999</v>
      </c>
      <c r="BB33" s="32">
        <v>5814.8069999999998</v>
      </c>
      <c r="BC33" s="32">
        <v>2897.0790000000002</v>
      </c>
      <c r="BD33" s="32">
        <v>4076.7979999999998</v>
      </c>
      <c r="BE33" s="32">
        <v>6681.6540000000005</v>
      </c>
      <c r="BF33" s="32">
        <v>1702.8109999999999</v>
      </c>
      <c r="BG33" s="32">
        <v>5099.4709999999995</v>
      </c>
      <c r="BH33" s="32">
        <v>11696.648999999999</v>
      </c>
      <c r="BI33" s="32">
        <v>7865.2749999999996</v>
      </c>
      <c r="BJ33" s="32">
        <v>9005.3510000000006</v>
      </c>
      <c r="BK33" s="32">
        <v>12764.691000000001</v>
      </c>
      <c r="BL33" s="32">
        <v>13335.474</v>
      </c>
      <c r="BM33" s="32">
        <v>23512.553</v>
      </c>
      <c r="BN33" s="32">
        <v>28922.582999999999</v>
      </c>
    </row>
    <row r="34" spans="1:66" x14ac:dyDescent="0.2">
      <c r="A34" s="14"/>
      <c r="B34" s="14"/>
      <c r="C34" s="14"/>
      <c r="D34" s="14"/>
      <c r="E34" s="14"/>
      <c r="F34" s="14"/>
      <c r="G34" s="14"/>
      <c r="I34" s="18" t="s">
        <v>73</v>
      </c>
      <c r="J34" s="18" t="s">
        <v>5</v>
      </c>
      <c r="K34" s="18" t="s">
        <v>62</v>
      </c>
      <c r="L34" s="18" t="s">
        <v>46</v>
      </c>
      <c r="M34" s="18" t="s">
        <v>73</v>
      </c>
      <c r="N34" s="32">
        <v>482.74</v>
      </c>
      <c r="O34" s="32">
        <v>493.96300000000002</v>
      </c>
      <c r="P34" s="32">
        <v>449.95600000000002</v>
      </c>
      <c r="Q34" s="32">
        <v>463.41199999999998</v>
      </c>
      <c r="R34" s="32">
        <v>586.78399999999999</v>
      </c>
      <c r="S34" s="32">
        <v>607.529</v>
      </c>
      <c r="T34" s="32">
        <v>530.32899999999995</v>
      </c>
      <c r="U34" s="32">
        <v>607.56899999999996</v>
      </c>
      <c r="V34" s="32">
        <v>743.26300000000003</v>
      </c>
      <c r="W34" s="32">
        <v>802.14</v>
      </c>
      <c r="X34" s="32">
        <v>800.13800000000003</v>
      </c>
      <c r="Y34" s="32">
        <v>989.24900000000002</v>
      </c>
      <c r="Z34" s="32">
        <v>1061.3209999999999</v>
      </c>
      <c r="AA34" s="32">
        <v>1363.261</v>
      </c>
      <c r="AB34" s="32">
        <v>1540.691</v>
      </c>
      <c r="AC34" s="32">
        <v>1808.874</v>
      </c>
      <c r="AD34" s="32">
        <v>2085.2809999999999</v>
      </c>
      <c r="AE34" s="32">
        <v>2302.335</v>
      </c>
      <c r="AF34" s="32">
        <v>2382.2950000000001</v>
      </c>
      <c r="AG34" s="32">
        <v>2974.998</v>
      </c>
      <c r="AH34" s="32">
        <v>3261.7080000000001</v>
      </c>
      <c r="AI34" s="32">
        <v>2918.3760000000002</v>
      </c>
      <c r="AJ34" s="32">
        <v>3044.2809999999999</v>
      </c>
      <c r="AK34" s="32">
        <v>2962.8670000000002</v>
      </c>
      <c r="AL34" s="32">
        <v>3302.2570000000001</v>
      </c>
      <c r="AM34" s="32">
        <v>2979.8530000000001</v>
      </c>
      <c r="AN34" s="32">
        <v>3270.8020000000001</v>
      </c>
      <c r="AO34" s="32">
        <v>3244.4029999999998</v>
      </c>
      <c r="AP34" s="32">
        <v>3559.6019999999999</v>
      </c>
      <c r="AQ34" s="32">
        <v>3280.4839999999999</v>
      </c>
      <c r="AR34" s="32">
        <v>3052.6190000000001</v>
      </c>
      <c r="AS34" s="32">
        <v>3403.643</v>
      </c>
      <c r="AT34" s="32">
        <v>3547.8090000000002</v>
      </c>
      <c r="AU34" s="32">
        <v>3765.154</v>
      </c>
      <c r="AV34" s="32">
        <v>4317.5619999999999</v>
      </c>
      <c r="AW34" s="32">
        <v>4313.21</v>
      </c>
      <c r="AX34" s="32">
        <v>3999.5590000000002</v>
      </c>
      <c r="AY34" s="32">
        <v>4631.8339999999998</v>
      </c>
      <c r="AZ34" s="32">
        <v>4622.951</v>
      </c>
      <c r="BA34" s="32">
        <v>4643.6400000000003</v>
      </c>
      <c r="BB34" s="32">
        <v>5086.0959999999995</v>
      </c>
      <c r="BC34" s="32">
        <v>5586.4949999999999</v>
      </c>
      <c r="BD34" s="32">
        <v>6045.7719999999999</v>
      </c>
      <c r="BE34" s="32">
        <v>6325.74</v>
      </c>
      <c r="BF34" s="32">
        <v>6544.4319999999998</v>
      </c>
      <c r="BG34" s="32">
        <v>6227.3459999999995</v>
      </c>
      <c r="BH34" s="32">
        <v>6896.7060000000001</v>
      </c>
      <c r="BI34" s="32">
        <v>7191.393</v>
      </c>
      <c r="BJ34" s="32">
        <v>6799.7060000000001</v>
      </c>
      <c r="BK34" s="32">
        <v>7870.2870000000003</v>
      </c>
      <c r="BL34" s="32">
        <v>8427.5830000000005</v>
      </c>
      <c r="BM34" s="32">
        <v>8146.598</v>
      </c>
      <c r="BN34" s="32">
        <v>8176.848</v>
      </c>
    </row>
    <row r="35" spans="1:66" x14ac:dyDescent="0.2">
      <c r="A35" s="14"/>
      <c r="B35" s="14"/>
      <c r="C35" s="14"/>
      <c r="D35" s="14"/>
      <c r="E35" s="14"/>
      <c r="F35" s="14"/>
      <c r="G35" s="14"/>
      <c r="I35" s="18" t="s">
        <v>74</v>
      </c>
      <c r="J35" s="18" t="s">
        <v>5</v>
      </c>
      <c r="K35" s="18" t="s">
        <v>62</v>
      </c>
      <c r="L35" s="18" t="s">
        <v>46</v>
      </c>
      <c r="M35" s="18" t="s">
        <v>76</v>
      </c>
      <c r="N35" s="32">
        <v>9.3569999999999993</v>
      </c>
      <c r="O35" s="32">
        <v>14.981999999999999</v>
      </c>
      <c r="P35" s="32">
        <v>9.7010000000000005</v>
      </c>
      <c r="Q35" s="32">
        <v>29.164000000000001</v>
      </c>
      <c r="R35" s="32">
        <v>24.138000000000002</v>
      </c>
      <c r="S35" s="32">
        <v>25.358000000000001</v>
      </c>
      <c r="T35" s="32">
        <v>25.574000000000002</v>
      </c>
      <c r="U35" s="32">
        <v>46.05</v>
      </c>
      <c r="V35" s="32">
        <v>38.962000000000003</v>
      </c>
      <c r="W35" s="32">
        <v>21.347000000000001</v>
      </c>
      <c r="X35" s="32">
        <v>19.71</v>
      </c>
      <c r="Y35" s="32">
        <v>22.555</v>
      </c>
      <c r="Z35" s="32">
        <v>30.75</v>
      </c>
      <c r="AA35" s="32">
        <v>22.859000000000002</v>
      </c>
      <c r="AB35" s="32">
        <v>12.317</v>
      </c>
      <c r="AC35" s="32">
        <v>13.904999999999999</v>
      </c>
      <c r="AD35" s="32">
        <v>18.361999999999998</v>
      </c>
      <c r="AE35" s="32">
        <v>17.687000000000001</v>
      </c>
      <c r="AF35" s="32">
        <v>96.099000000000004</v>
      </c>
      <c r="AG35" s="32">
        <v>69.638000000000005</v>
      </c>
      <c r="AH35" s="32">
        <v>12.93</v>
      </c>
      <c r="AI35" s="32">
        <v>33.820999999999998</v>
      </c>
      <c r="AJ35" s="32">
        <v>43.067999999999998</v>
      </c>
      <c r="AK35" s="32">
        <v>132.55500000000001</v>
      </c>
      <c r="AL35" s="32">
        <v>125.00700000000001</v>
      </c>
      <c r="AM35" s="32">
        <v>209.209</v>
      </c>
      <c r="AN35" s="32">
        <v>52.808999999999997</v>
      </c>
      <c r="AO35" s="32">
        <v>84.471000000000004</v>
      </c>
      <c r="AP35" s="32">
        <v>85.313000000000002</v>
      </c>
      <c r="AQ35" s="32">
        <v>39.472000000000001</v>
      </c>
      <c r="AR35" s="32">
        <v>157.35400000000001</v>
      </c>
      <c r="AS35" s="32">
        <v>193.404</v>
      </c>
      <c r="AT35" s="32">
        <v>287.78699999999998</v>
      </c>
      <c r="AU35" s="32">
        <v>416.959</v>
      </c>
      <c r="AV35" s="32">
        <v>417.04199999999997</v>
      </c>
      <c r="AW35" s="32">
        <v>375.75700000000001</v>
      </c>
      <c r="AX35" s="32">
        <v>403.428</v>
      </c>
      <c r="AY35" s="32">
        <v>459.20600000000002</v>
      </c>
      <c r="AZ35" s="32">
        <v>310.47300000000001</v>
      </c>
      <c r="BA35" s="32">
        <v>296.98399999999998</v>
      </c>
      <c r="BB35" s="32">
        <v>239.405</v>
      </c>
      <c r="BC35" s="32">
        <v>265.95400000000001</v>
      </c>
      <c r="BD35" s="32">
        <v>187.751</v>
      </c>
      <c r="BE35" s="32">
        <v>169.059</v>
      </c>
      <c r="BF35" s="32">
        <v>177.94900000000001</v>
      </c>
      <c r="BG35" s="32">
        <v>263.97899999999998</v>
      </c>
      <c r="BH35" s="32">
        <v>351.06099999999998</v>
      </c>
      <c r="BI35" s="32">
        <v>425.51299999999998</v>
      </c>
      <c r="BJ35" s="32">
        <v>429.839</v>
      </c>
      <c r="BK35" s="32">
        <v>515.75300000000004</v>
      </c>
      <c r="BL35" s="32">
        <v>557.78800000000001</v>
      </c>
      <c r="BM35" s="32">
        <v>609.88</v>
      </c>
      <c r="BN35" s="32">
        <v>621.72299999999996</v>
      </c>
    </row>
    <row r="36" spans="1:66" x14ac:dyDescent="0.2">
      <c r="G36" s="14"/>
      <c r="I36" s="18" t="s">
        <v>75</v>
      </c>
      <c r="J36" s="18" t="s">
        <v>5</v>
      </c>
      <c r="K36" s="18" t="s">
        <v>62</v>
      </c>
      <c r="L36" s="18" t="s">
        <v>46</v>
      </c>
      <c r="M36" s="18" t="s">
        <v>77</v>
      </c>
      <c r="N36" s="32">
        <v>121.254</v>
      </c>
      <c r="O36" s="32">
        <v>104.44799999999999</v>
      </c>
      <c r="P36" s="32">
        <v>113.56</v>
      </c>
      <c r="Q36" s="32">
        <v>135.726</v>
      </c>
      <c r="R36" s="32">
        <v>181.76900000000001</v>
      </c>
      <c r="S36" s="32">
        <v>134.006</v>
      </c>
      <c r="T36" s="32">
        <v>118.66200000000001</v>
      </c>
      <c r="U36" s="32">
        <v>160.387</v>
      </c>
      <c r="V36" s="32">
        <v>234.148</v>
      </c>
      <c r="W36" s="32">
        <v>239.17500000000001</v>
      </c>
      <c r="X36" s="32">
        <v>235.416</v>
      </c>
      <c r="Y36" s="32">
        <v>307.642</v>
      </c>
      <c r="Z36" s="32">
        <v>310.71199999999999</v>
      </c>
      <c r="AA36" s="32">
        <v>280.39699999999999</v>
      </c>
      <c r="AB36" s="32">
        <v>437.572</v>
      </c>
      <c r="AC36" s="32">
        <v>769.20399999999995</v>
      </c>
      <c r="AD36" s="32">
        <v>704.06700000000001</v>
      </c>
      <c r="AE36" s="32">
        <v>762.25099999999998</v>
      </c>
      <c r="AF36" s="32">
        <v>845.98800000000006</v>
      </c>
      <c r="AG36" s="32">
        <v>1095.7639999999999</v>
      </c>
      <c r="AH36" s="32">
        <v>1583.684</v>
      </c>
      <c r="AI36" s="32">
        <v>1141.1659999999999</v>
      </c>
      <c r="AJ36" s="32">
        <v>1314.5409999999999</v>
      </c>
      <c r="AK36" s="32">
        <v>1191.1590000000001</v>
      </c>
      <c r="AL36" s="32">
        <v>1331.2809999999999</v>
      </c>
      <c r="AM36" s="32">
        <v>664.10199999999998</v>
      </c>
      <c r="AN36" s="32">
        <v>1256.518</v>
      </c>
      <c r="AO36" s="32">
        <v>937.48199999999997</v>
      </c>
      <c r="AP36" s="32">
        <v>1140.1210000000001</v>
      </c>
      <c r="AQ36" s="32">
        <v>1048.4449999999999</v>
      </c>
      <c r="AR36" s="32">
        <v>718.93899999999996</v>
      </c>
      <c r="AS36" s="32">
        <v>946.81100000000004</v>
      </c>
      <c r="AT36" s="32">
        <v>884.34900000000005</v>
      </c>
      <c r="AU36" s="32">
        <v>1677.3440000000001</v>
      </c>
      <c r="AV36" s="32">
        <v>1915.9190000000001</v>
      </c>
      <c r="AW36" s="32">
        <v>1468.5</v>
      </c>
      <c r="AX36" s="32">
        <v>1263.44</v>
      </c>
      <c r="AY36" s="32">
        <v>1494.5730000000001</v>
      </c>
      <c r="AZ36" s="32">
        <v>1654.8009999999999</v>
      </c>
      <c r="BA36" s="32">
        <v>1214.4649999999999</v>
      </c>
      <c r="BB36" s="32">
        <v>1806.5160000000001</v>
      </c>
      <c r="BC36" s="32">
        <v>2100.1819999999998</v>
      </c>
      <c r="BD36" s="32">
        <v>2636.3440000000001</v>
      </c>
      <c r="BE36" s="32">
        <v>2746.239</v>
      </c>
      <c r="BF36" s="32">
        <v>2990.848</v>
      </c>
      <c r="BG36" s="32">
        <v>2642.9119999999998</v>
      </c>
      <c r="BH36" s="32">
        <v>2535.4290000000001</v>
      </c>
      <c r="BI36" s="32">
        <v>2498.991</v>
      </c>
      <c r="BJ36" s="32">
        <v>1780.8920000000001</v>
      </c>
      <c r="BK36" s="32">
        <v>1754.385</v>
      </c>
      <c r="BL36" s="32">
        <v>2005.229</v>
      </c>
      <c r="BM36" s="32">
        <v>1998.1559999999999</v>
      </c>
      <c r="BN36" s="32">
        <v>1628.07</v>
      </c>
    </row>
    <row r="37" spans="1:66" x14ac:dyDescent="0.2">
      <c r="G37" s="14"/>
      <c r="I37" s="18" t="s">
        <v>73</v>
      </c>
      <c r="J37" s="18" t="s">
        <v>6</v>
      </c>
      <c r="K37" s="18" t="s">
        <v>62</v>
      </c>
      <c r="L37" s="18" t="s">
        <v>47</v>
      </c>
      <c r="M37" s="18" t="s">
        <v>73</v>
      </c>
      <c r="N37" s="32">
        <v>2119.9899999999998</v>
      </c>
      <c r="O37" s="32">
        <v>2172.5140000000001</v>
      </c>
      <c r="P37" s="32">
        <v>2195.7489999999998</v>
      </c>
      <c r="Q37" s="32">
        <v>2288.777</v>
      </c>
      <c r="R37" s="32">
        <v>2420.7829999999999</v>
      </c>
      <c r="S37" s="32">
        <v>2463.1089999999999</v>
      </c>
      <c r="T37" s="32">
        <v>2545.09</v>
      </c>
      <c r="U37" s="32">
        <v>2809.556</v>
      </c>
      <c r="V37" s="32">
        <v>2982.732</v>
      </c>
      <c r="W37" s="32">
        <v>3095.64</v>
      </c>
      <c r="X37" s="32">
        <v>3085.6950000000002</v>
      </c>
      <c r="Y37" s="32">
        <v>3410.3029999999999</v>
      </c>
      <c r="Z37" s="32">
        <v>3550.5010000000002</v>
      </c>
      <c r="AA37" s="32">
        <v>3416.9850000000001</v>
      </c>
      <c r="AB37" s="32">
        <v>3589.5920000000001</v>
      </c>
      <c r="AC37" s="32">
        <v>3899.76</v>
      </c>
      <c r="AD37" s="32">
        <v>4094.3919999999998</v>
      </c>
      <c r="AE37" s="32">
        <v>4393.0969999999998</v>
      </c>
      <c r="AF37" s="32">
        <v>4768.18</v>
      </c>
      <c r="AG37" s="32">
        <v>5316.6890000000003</v>
      </c>
      <c r="AH37" s="32">
        <v>5585.9669999999996</v>
      </c>
      <c r="AI37" s="32">
        <v>5626.4930000000004</v>
      </c>
      <c r="AJ37" s="32">
        <v>5831.3440000000001</v>
      </c>
      <c r="AK37" s="32">
        <v>5676.55</v>
      </c>
      <c r="AL37" s="32">
        <v>5898.7380000000003</v>
      </c>
      <c r="AM37" s="32">
        <v>6197.7359999999999</v>
      </c>
      <c r="AN37" s="32">
        <v>6648.8140000000003</v>
      </c>
      <c r="AO37" s="32">
        <v>7266.223</v>
      </c>
      <c r="AP37" s="32">
        <v>7510.8090000000002</v>
      </c>
      <c r="AQ37" s="32">
        <v>7709.0879999999997</v>
      </c>
      <c r="AR37" s="32">
        <v>8545.027</v>
      </c>
      <c r="AS37" s="32">
        <v>9071.5290000000005</v>
      </c>
      <c r="AT37" s="32">
        <v>9685.4470000000001</v>
      </c>
      <c r="AU37" s="32">
        <v>10489.053</v>
      </c>
      <c r="AV37" s="32">
        <v>11816.817999999999</v>
      </c>
      <c r="AW37" s="32">
        <v>12351.145</v>
      </c>
      <c r="AX37" s="32">
        <v>12656.38</v>
      </c>
      <c r="AY37" s="32">
        <v>13276.82</v>
      </c>
      <c r="AZ37" s="32">
        <v>14579.4</v>
      </c>
      <c r="BA37" s="32">
        <v>15424.85</v>
      </c>
      <c r="BB37" s="32">
        <v>15964.8</v>
      </c>
      <c r="BC37" s="32">
        <v>17298.391</v>
      </c>
      <c r="BD37" s="32">
        <v>18377.007000000001</v>
      </c>
      <c r="BE37" s="32">
        <v>19908.035</v>
      </c>
      <c r="BF37" s="32">
        <v>19668.814999999999</v>
      </c>
      <c r="BG37" s="32">
        <v>20441.383000000002</v>
      </c>
      <c r="BH37" s="32">
        <v>21814.555</v>
      </c>
      <c r="BI37" s="32">
        <v>22858.764999999999</v>
      </c>
      <c r="BJ37" s="32">
        <v>22610.720000000001</v>
      </c>
      <c r="BK37" s="32">
        <v>23630.105</v>
      </c>
      <c r="BL37" s="32">
        <v>24312.115000000002</v>
      </c>
      <c r="BM37" s="32">
        <v>24828.9</v>
      </c>
      <c r="BN37" s="32">
        <v>26010.55</v>
      </c>
    </row>
    <row r="38" spans="1:66" x14ac:dyDescent="0.2">
      <c r="G38" s="14"/>
      <c r="I38" s="18" t="s">
        <v>74</v>
      </c>
      <c r="J38" s="18" t="s">
        <v>6</v>
      </c>
      <c r="K38" s="18" t="s">
        <v>62</v>
      </c>
      <c r="L38" s="18" t="s">
        <v>47</v>
      </c>
      <c r="M38" s="18" t="s">
        <v>76</v>
      </c>
      <c r="N38" s="32">
        <v>0.02</v>
      </c>
      <c r="O38" s="32">
        <v>4.0000000000000001E-3</v>
      </c>
      <c r="P38" s="32">
        <v>1.4999999999999999E-2</v>
      </c>
      <c r="Q38" s="32">
        <v>8.9999999999999993E-3</v>
      </c>
      <c r="R38" s="32">
        <v>1E-3</v>
      </c>
      <c r="S38" s="32">
        <v>7.0000000000000001E-3</v>
      </c>
      <c r="T38" s="32">
        <v>4.1000000000000002E-2</v>
      </c>
      <c r="U38" s="32">
        <v>0.54600000000000004</v>
      </c>
      <c r="V38" s="32">
        <v>0.31900000000000001</v>
      </c>
      <c r="W38" s="32">
        <v>1.1259999999999999</v>
      </c>
      <c r="X38" s="32">
        <v>7.32</v>
      </c>
      <c r="Y38" s="32">
        <v>2.4660000000000002</v>
      </c>
      <c r="Z38" s="32">
        <v>2.5670000000000002</v>
      </c>
      <c r="AA38" s="32">
        <v>54.984000000000002</v>
      </c>
      <c r="AB38" s="32">
        <v>29.254000000000001</v>
      </c>
      <c r="AC38" s="32">
        <v>26.655999999999999</v>
      </c>
      <c r="AD38" s="32">
        <v>27.273</v>
      </c>
      <c r="AE38" s="32">
        <v>118.11799999999999</v>
      </c>
      <c r="AF38" s="32">
        <v>114.03100000000001</v>
      </c>
      <c r="AG38" s="32">
        <v>65.45</v>
      </c>
      <c r="AH38" s="32">
        <v>60.545999999999999</v>
      </c>
      <c r="AI38" s="32">
        <v>21.132000000000001</v>
      </c>
      <c r="AJ38" s="32">
        <v>28.515999999999998</v>
      </c>
      <c r="AK38" s="32">
        <v>37.279000000000003</v>
      </c>
      <c r="AL38" s="32">
        <v>50.66</v>
      </c>
      <c r="AM38" s="32">
        <v>531.17200000000003</v>
      </c>
      <c r="AN38" s="32">
        <v>190.07900000000001</v>
      </c>
      <c r="AO38" s="32">
        <v>21.495000000000001</v>
      </c>
      <c r="AP38" s="32">
        <v>249.048</v>
      </c>
      <c r="AQ38" s="32">
        <v>244.369</v>
      </c>
      <c r="AR38" s="32">
        <v>104.95699999999999</v>
      </c>
      <c r="AS38" s="32">
        <v>105.005</v>
      </c>
      <c r="AT38" s="32">
        <v>35.484999999999999</v>
      </c>
      <c r="AU38" s="32">
        <v>98.228999999999999</v>
      </c>
      <c r="AV38" s="32">
        <v>149.029</v>
      </c>
      <c r="AW38" s="32">
        <v>157.73699999999999</v>
      </c>
      <c r="AX38" s="32">
        <v>133.04300000000001</v>
      </c>
      <c r="AY38" s="32">
        <v>94.825999999999993</v>
      </c>
      <c r="AZ38" s="32">
        <v>51.725999999999999</v>
      </c>
      <c r="BA38" s="32">
        <v>68.686000000000007</v>
      </c>
      <c r="BB38" s="32">
        <v>45.4</v>
      </c>
      <c r="BC38" s="32">
        <v>72.274000000000001</v>
      </c>
      <c r="BD38" s="32">
        <v>64.805999999999997</v>
      </c>
      <c r="BE38" s="32">
        <v>54.23</v>
      </c>
      <c r="BF38" s="32">
        <v>51.973999999999997</v>
      </c>
      <c r="BG38" s="32">
        <v>33.671999999999997</v>
      </c>
      <c r="BH38" s="32">
        <v>36.685000000000002</v>
      </c>
      <c r="BI38" s="32">
        <v>36.540999999999997</v>
      </c>
      <c r="BJ38" s="32">
        <v>40.704999999999998</v>
      </c>
      <c r="BK38" s="32">
        <v>42.014000000000003</v>
      </c>
      <c r="BL38" s="32">
        <v>45.207000000000001</v>
      </c>
      <c r="BM38" s="32">
        <v>68.701999999999998</v>
      </c>
      <c r="BN38" s="32">
        <v>70.599000000000004</v>
      </c>
    </row>
    <row r="39" spans="1:66" x14ac:dyDescent="0.2">
      <c r="G39" s="14"/>
      <c r="I39" s="18" t="s">
        <v>75</v>
      </c>
      <c r="J39" s="18" t="s">
        <v>6</v>
      </c>
      <c r="K39" s="18" t="s">
        <v>62</v>
      </c>
      <c r="L39" s="18" t="s">
        <v>47</v>
      </c>
      <c r="M39" s="18" t="s">
        <v>77</v>
      </c>
      <c r="N39" s="32">
        <v>51.103999999999999</v>
      </c>
      <c r="O39" s="32">
        <v>40.905000000000001</v>
      </c>
      <c r="P39" s="32">
        <v>29.22</v>
      </c>
      <c r="Q39" s="32">
        <v>41.13</v>
      </c>
      <c r="R39" s="32">
        <v>84.683000000000007</v>
      </c>
      <c r="S39" s="32">
        <v>61.255000000000003</v>
      </c>
      <c r="T39" s="32">
        <v>39.399000000000001</v>
      </c>
      <c r="U39" s="32">
        <v>100.521</v>
      </c>
      <c r="V39" s="32">
        <v>146.40799999999999</v>
      </c>
      <c r="W39" s="32">
        <v>162.61199999999999</v>
      </c>
      <c r="X39" s="32">
        <v>204.126</v>
      </c>
      <c r="Y39" s="32">
        <v>272.92599999999999</v>
      </c>
      <c r="Z39" s="32">
        <v>241.92599999999999</v>
      </c>
      <c r="AA39" s="32">
        <v>153.792</v>
      </c>
      <c r="AB39" s="32">
        <v>154.29400000000001</v>
      </c>
      <c r="AC39" s="32">
        <v>241.41399999999999</v>
      </c>
      <c r="AD39" s="32">
        <v>276.59100000000001</v>
      </c>
      <c r="AE39" s="32">
        <v>233.58600000000001</v>
      </c>
      <c r="AF39" s="32">
        <v>232.47300000000001</v>
      </c>
      <c r="AG39" s="32">
        <v>379.88400000000001</v>
      </c>
      <c r="AH39" s="32">
        <v>621.96500000000003</v>
      </c>
      <c r="AI39" s="32">
        <v>704.04399999999998</v>
      </c>
      <c r="AJ39" s="32">
        <v>789.99699999999996</v>
      </c>
      <c r="AK39" s="32">
        <v>812.41499999999996</v>
      </c>
      <c r="AL39" s="32">
        <v>812.65099999999995</v>
      </c>
      <c r="AM39" s="32">
        <v>625.21199999999999</v>
      </c>
      <c r="AN39" s="32">
        <v>542.57399999999996</v>
      </c>
      <c r="AO39" s="32">
        <v>815.37199999999996</v>
      </c>
      <c r="AP39" s="32">
        <v>594.21100000000001</v>
      </c>
      <c r="AQ39" s="32">
        <v>556.904</v>
      </c>
      <c r="AR39" s="32">
        <v>638.33000000000004</v>
      </c>
      <c r="AS39" s="32">
        <v>871.86800000000005</v>
      </c>
      <c r="AT39" s="32">
        <v>1033.692</v>
      </c>
      <c r="AU39" s="32">
        <v>925.976</v>
      </c>
      <c r="AV39" s="32">
        <v>787.41600000000005</v>
      </c>
      <c r="AW39" s="32">
        <v>949.76</v>
      </c>
      <c r="AX39" s="32">
        <v>783.96799999999996</v>
      </c>
      <c r="AY39" s="32">
        <v>1133.287</v>
      </c>
      <c r="AZ39" s="32">
        <v>1484</v>
      </c>
      <c r="BA39" s="32">
        <v>1711.58</v>
      </c>
      <c r="BB39" s="32">
        <v>2494.462</v>
      </c>
      <c r="BC39" s="32">
        <v>3255.424</v>
      </c>
      <c r="BD39" s="32">
        <v>3963.57</v>
      </c>
      <c r="BE39" s="32">
        <v>5019.4359999999997</v>
      </c>
      <c r="BF39" s="32">
        <v>5851.2539999999999</v>
      </c>
      <c r="BG39" s="32">
        <v>5820.415</v>
      </c>
      <c r="BH39" s="32">
        <v>6550.4520000000002</v>
      </c>
      <c r="BI39" s="32">
        <v>6368.7129999999997</v>
      </c>
      <c r="BJ39" s="32">
        <v>6164.3980000000001</v>
      </c>
      <c r="BK39" s="32">
        <v>6207.8220000000001</v>
      </c>
      <c r="BL39" s="32">
        <v>6047.9790000000003</v>
      </c>
      <c r="BM39" s="32">
        <v>6318.0720000000001</v>
      </c>
      <c r="BN39" s="32">
        <v>6529.3519999999999</v>
      </c>
    </row>
    <row r="40" spans="1:66" x14ac:dyDescent="0.2">
      <c r="G40" s="14"/>
      <c r="I40" s="18" t="s">
        <v>73</v>
      </c>
      <c r="J40" s="18" t="s">
        <v>7</v>
      </c>
      <c r="K40" s="18" t="s">
        <v>62</v>
      </c>
      <c r="L40" s="18" t="s">
        <v>69</v>
      </c>
      <c r="M40" s="18" t="s">
        <v>73</v>
      </c>
      <c r="N40" s="32">
        <v>5294.55</v>
      </c>
      <c r="O40" s="32">
        <v>5528.951</v>
      </c>
      <c r="P40" s="32">
        <v>5624.6540000000005</v>
      </c>
      <c r="Q40" s="32">
        <v>6419.4369999999999</v>
      </c>
      <c r="R40" s="32">
        <v>6857.8130000000001</v>
      </c>
      <c r="S40" s="32">
        <v>6956.0219999999999</v>
      </c>
      <c r="T40" s="32">
        <v>6969.8860000000004</v>
      </c>
      <c r="U40" s="32">
        <v>7302.442</v>
      </c>
      <c r="V40" s="32">
        <v>7322.2169999999996</v>
      </c>
      <c r="W40" s="32">
        <v>7421.8130000000001</v>
      </c>
      <c r="X40" s="32">
        <v>7414.52</v>
      </c>
      <c r="Y40" s="32">
        <v>7393.8</v>
      </c>
      <c r="Z40" s="32">
        <v>7845.5</v>
      </c>
      <c r="AA40" s="32">
        <v>9107.7999999999993</v>
      </c>
      <c r="AB40" s="32">
        <v>10054.5</v>
      </c>
      <c r="AC40" s="32">
        <v>10756.7</v>
      </c>
      <c r="AD40" s="32">
        <v>9952.1720000000005</v>
      </c>
      <c r="AE40" s="32">
        <v>10178.42</v>
      </c>
      <c r="AF40" s="32">
        <v>10599.03</v>
      </c>
      <c r="AG40" s="32">
        <v>12060.76</v>
      </c>
      <c r="AH40" s="32">
        <v>11780.01</v>
      </c>
      <c r="AI40" s="32">
        <v>11924.51</v>
      </c>
      <c r="AJ40" s="32">
        <v>11926.37</v>
      </c>
      <c r="AK40" s="32">
        <v>12416.83</v>
      </c>
      <c r="AL40" s="32">
        <v>12572.83</v>
      </c>
      <c r="AM40" s="32">
        <v>13005.06</v>
      </c>
      <c r="AN40" s="32">
        <v>13528.39</v>
      </c>
      <c r="AO40" s="32">
        <v>14082.06</v>
      </c>
      <c r="AP40" s="32">
        <v>14672.8</v>
      </c>
      <c r="AQ40" s="32">
        <v>15075.93</v>
      </c>
      <c r="AR40" s="32">
        <v>15692.14</v>
      </c>
      <c r="AS40" s="32">
        <v>16422.550999999999</v>
      </c>
      <c r="AT40" s="32">
        <v>16218.2</v>
      </c>
      <c r="AU40" s="32">
        <v>16415.3</v>
      </c>
      <c r="AV40" s="32">
        <v>17126.099999999999</v>
      </c>
      <c r="AW40" s="32">
        <v>19200.900000000001</v>
      </c>
      <c r="AX40" s="32">
        <v>19361.467000000001</v>
      </c>
      <c r="AY40" s="32">
        <v>19391.819</v>
      </c>
      <c r="AZ40" s="32">
        <v>19780.407999999999</v>
      </c>
      <c r="BA40" s="32">
        <v>20526.990000000002</v>
      </c>
      <c r="BB40" s="32">
        <v>21283.8</v>
      </c>
      <c r="BC40" s="32">
        <v>22458.852999999999</v>
      </c>
      <c r="BD40" s="32">
        <v>23078.73</v>
      </c>
      <c r="BE40" s="32">
        <v>24342.788</v>
      </c>
      <c r="BF40" s="32">
        <v>25528.717000000001</v>
      </c>
      <c r="BG40" s="32">
        <v>26332.388999999999</v>
      </c>
      <c r="BH40" s="32">
        <v>26273.77</v>
      </c>
      <c r="BI40" s="32">
        <v>28580.076000000001</v>
      </c>
      <c r="BJ40" s="32">
        <v>29229.268</v>
      </c>
      <c r="BK40" s="32">
        <v>30863.609</v>
      </c>
      <c r="BL40" s="32">
        <v>32245.52</v>
      </c>
      <c r="BM40" s="32">
        <v>32454.42</v>
      </c>
      <c r="BN40" s="32">
        <v>32653</v>
      </c>
    </row>
    <row r="41" spans="1:66" x14ac:dyDescent="0.2">
      <c r="G41" s="14"/>
      <c r="I41" s="18" t="s">
        <v>74</v>
      </c>
      <c r="J41" s="18" t="s">
        <v>7</v>
      </c>
      <c r="K41" s="18" t="s">
        <v>62</v>
      </c>
      <c r="L41" s="18" t="s">
        <v>69</v>
      </c>
      <c r="M41" s="18" t="s">
        <v>76</v>
      </c>
      <c r="N41" s="32">
        <v>110.78100000000001</v>
      </c>
      <c r="O41" s="32">
        <v>131.32499999999999</v>
      </c>
      <c r="P41" s="32">
        <v>219.92599999999999</v>
      </c>
      <c r="Q41" s="32">
        <v>208.059</v>
      </c>
      <c r="R41" s="32">
        <v>224.797</v>
      </c>
      <c r="S41" s="32">
        <v>257.197</v>
      </c>
      <c r="T41" s="32">
        <v>269.88799999999998</v>
      </c>
      <c r="U41" s="32">
        <v>161.846</v>
      </c>
      <c r="V41" s="32">
        <v>133.59299999999999</v>
      </c>
      <c r="W41" s="32">
        <v>238.47499999999999</v>
      </c>
      <c r="X41" s="32">
        <v>157.80699999999999</v>
      </c>
      <c r="Y41" s="32">
        <v>127.768</v>
      </c>
      <c r="Z41" s="32">
        <v>561.65700000000004</v>
      </c>
      <c r="AA41" s="32">
        <v>250.761</v>
      </c>
      <c r="AB41" s="32">
        <v>160.84299999999999</v>
      </c>
      <c r="AC41" s="32">
        <v>266.13299999999998</v>
      </c>
      <c r="AD41" s="32">
        <v>542.41399999999999</v>
      </c>
      <c r="AE41" s="32">
        <v>185.86</v>
      </c>
      <c r="AF41" s="32">
        <v>105.509</v>
      </c>
      <c r="AG41" s="32">
        <v>669.05700000000002</v>
      </c>
      <c r="AH41" s="32">
        <v>95.97</v>
      </c>
      <c r="AI41" s="32">
        <v>108.23399999999999</v>
      </c>
      <c r="AJ41" s="32">
        <v>226.78800000000001</v>
      </c>
      <c r="AK41" s="32">
        <v>327.524</v>
      </c>
      <c r="AL41" s="32">
        <v>348.58100000000002</v>
      </c>
      <c r="AM41" s="32">
        <v>2464.3090000000002</v>
      </c>
      <c r="AN41" s="32">
        <v>1111.0999999999999</v>
      </c>
      <c r="AO41" s="32">
        <v>125.372</v>
      </c>
      <c r="AP41" s="32">
        <v>1157.0440000000001</v>
      </c>
      <c r="AQ41" s="32">
        <v>860.17200000000003</v>
      </c>
      <c r="AR41" s="32">
        <v>1137.982</v>
      </c>
      <c r="AS41" s="32">
        <v>333.858</v>
      </c>
      <c r="AT41" s="32">
        <v>684.52</v>
      </c>
      <c r="AU41" s="32">
        <v>1196.7670000000001</v>
      </c>
      <c r="AV41" s="32">
        <v>3532.027</v>
      </c>
      <c r="AW41" s="32">
        <v>2282.058</v>
      </c>
      <c r="AX41" s="32">
        <v>1713.2739999999999</v>
      </c>
      <c r="AY41" s="32">
        <v>1968.691</v>
      </c>
      <c r="AZ41" s="32">
        <v>2110.625</v>
      </c>
      <c r="BA41" s="32">
        <v>1542.3530000000001</v>
      </c>
      <c r="BB41" s="32">
        <v>639.43899999999996</v>
      </c>
      <c r="BC41" s="32">
        <v>1210.7349999999999</v>
      </c>
      <c r="BD41" s="32">
        <v>440.51900000000001</v>
      </c>
      <c r="BE41" s="32">
        <v>306.048</v>
      </c>
      <c r="BF41" s="32">
        <v>375.25400000000002</v>
      </c>
      <c r="BG41" s="32">
        <v>460.59</v>
      </c>
      <c r="BH41" s="32">
        <v>275.21100000000001</v>
      </c>
      <c r="BI41" s="32">
        <v>342.00400000000002</v>
      </c>
      <c r="BJ41" s="32">
        <v>765.827</v>
      </c>
      <c r="BK41" s="32">
        <v>664.13499999999999</v>
      </c>
      <c r="BL41" s="32">
        <v>1087.0219999999999</v>
      </c>
      <c r="BM41" s="32">
        <v>1233.319</v>
      </c>
      <c r="BN41" s="32">
        <v>1032.3489999999999</v>
      </c>
    </row>
    <row r="42" spans="1:66" x14ac:dyDescent="0.2">
      <c r="G42" s="14"/>
      <c r="I42" s="18" t="s">
        <v>75</v>
      </c>
      <c r="J42" s="18" t="s">
        <v>7</v>
      </c>
      <c r="K42" s="18" t="s">
        <v>62</v>
      </c>
      <c r="L42" s="18" t="s">
        <v>69</v>
      </c>
      <c r="M42" s="18" t="s">
        <v>77</v>
      </c>
      <c r="N42" s="32">
        <v>0</v>
      </c>
      <c r="O42" s="32">
        <v>0</v>
      </c>
      <c r="P42" s="32">
        <v>0.01</v>
      </c>
      <c r="Q42" s="32">
        <v>3.9E-2</v>
      </c>
      <c r="R42" s="32">
        <v>0</v>
      </c>
      <c r="S42" s="32">
        <v>0.01</v>
      </c>
      <c r="T42" s="32">
        <v>0.218</v>
      </c>
      <c r="U42" s="32">
        <v>4.476</v>
      </c>
      <c r="V42" s="32">
        <v>0.18099999999999999</v>
      </c>
      <c r="W42" s="32">
        <v>3.5019999999999998</v>
      </c>
      <c r="X42" s="32">
        <v>1.28</v>
      </c>
      <c r="Y42" s="32">
        <v>8.2189999999999994</v>
      </c>
      <c r="Z42" s="32">
        <v>3.1469999999999998</v>
      </c>
      <c r="AA42" s="32">
        <v>1.5369999999999999</v>
      </c>
      <c r="AB42" s="32">
        <v>0.36299999999999999</v>
      </c>
      <c r="AC42" s="32">
        <v>4.4080000000000004</v>
      </c>
      <c r="AD42" s="32">
        <v>3.1E-2</v>
      </c>
      <c r="AE42" s="32">
        <v>0.16500000000000001</v>
      </c>
      <c r="AF42" s="32">
        <v>4.6420000000000003</v>
      </c>
      <c r="AG42" s="32">
        <v>12.849</v>
      </c>
      <c r="AH42" s="32">
        <v>1.454</v>
      </c>
      <c r="AI42" s="32">
        <v>1.02</v>
      </c>
      <c r="AJ42" s="32">
        <v>0.80400000000000005</v>
      </c>
      <c r="AK42" s="32">
        <v>2.5129999999999999</v>
      </c>
      <c r="AL42" s="32">
        <v>4.4969999999999999</v>
      </c>
      <c r="AM42" s="32">
        <v>1.1919999999999999</v>
      </c>
      <c r="AN42" s="32">
        <v>3.1509999999999998</v>
      </c>
      <c r="AO42" s="32">
        <v>33.304000000000002</v>
      </c>
      <c r="AP42" s="32">
        <v>3.3180000000000001</v>
      </c>
      <c r="AQ42" s="32">
        <v>0.41399999999999998</v>
      </c>
      <c r="AR42" s="32">
        <v>3.3719999999999999</v>
      </c>
      <c r="AS42" s="32">
        <v>33.332999999999998</v>
      </c>
      <c r="AT42" s="32">
        <v>138.91399999999999</v>
      </c>
      <c r="AU42" s="32">
        <v>8.3510000000000009</v>
      </c>
      <c r="AV42" s="32">
        <v>15.756</v>
      </c>
      <c r="AW42" s="32">
        <v>56.859000000000002</v>
      </c>
      <c r="AX42" s="32">
        <v>15.179</v>
      </c>
      <c r="AY42" s="32">
        <v>18.754000000000001</v>
      </c>
      <c r="AZ42" s="32">
        <v>18.187999999999999</v>
      </c>
      <c r="BA42" s="32">
        <v>51.109000000000002</v>
      </c>
      <c r="BB42" s="32">
        <v>71.849999999999994</v>
      </c>
      <c r="BC42" s="32">
        <v>162.87799999999999</v>
      </c>
      <c r="BD42" s="32">
        <v>210.797</v>
      </c>
      <c r="BE42" s="32">
        <v>392.00900000000001</v>
      </c>
      <c r="BF42" s="32">
        <v>467.08</v>
      </c>
      <c r="BG42" s="32">
        <v>463.92899999999997</v>
      </c>
      <c r="BH42" s="32">
        <v>611.95799999999997</v>
      </c>
      <c r="BI42" s="32">
        <v>988.03300000000002</v>
      </c>
      <c r="BJ42" s="32">
        <v>334.60599999999999</v>
      </c>
      <c r="BK42" s="32">
        <v>211.74100000000001</v>
      </c>
      <c r="BL42" s="32">
        <v>143.66999999999999</v>
      </c>
      <c r="BM42" s="32">
        <v>132.67099999999999</v>
      </c>
      <c r="BN42" s="32">
        <v>143.102</v>
      </c>
    </row>
    <row r="43" spans="1:66" x14ac:dyDescent="0.2">
      <c r="G43" s="14"/>
      <c r="I43" s="28" t="s">
        <v>40</v>
      </c>
    </row>
    <row r="44" spans="1:66" x14ac:dyDescent="0.2">
      <c r="G44" s="14"/>
      <c r="I44" s="29" t="s">
        <v>78</v>
      </c>
    </row>
    <row r="45" spans="1:66" x14ac:dyDescent="0.2">
      <c r="G45" s="14"/>
      <c r="I45" s="29" t="s">
        <v>79</v>
      </c>
    </row>
    <row r="46" spans="1:66" x14ac:dyDescent="0.2">
      <c r="G46" s="14"/>
      <c r="I46" s="35" t="s">
        <v>152</v>
      </c>
    </row>
    <row r="47" spans="1:66" x14ac:dyDescent="0.2">
      <c r="G47" s="14"/>
      <c r="I47" s="35"/>
    </row>
    <row r="48" spans="1:66" x14ac:dyDescent="0.2">
      <c r="G48" s="14"/>
      <c r="I48" s="35"/>
    </row>
    <row r="49" spans="1:9" x14ac:dyDescent="0.2">
      <c r="G49" s="14"/>
      <c r="I49" s="35"/>
    </row>
    <row r="50" spans="1:9" x14ac:dyDescent="0.2">
      <c r="G50" s="14"/>
      <c r="I50" s="35"/>
    </row>
    <row r="51" spans="1:9" ht="18" x14ac:dyDescent="0.2">
      <c r="A51" s="20" t="s">
        <v>136</v>
      </c>
      <c r="B51" s="21"/>
      <c r="C51" s="21"/>
      <c r="D51" s="21"/>
      <c r="E51" s="21"/>
      <c r="F51" s="21"/>
    </row>
    <row r="52" spans="1:9" x14ac:dyDescent="0.2">
      <c r="A52" s="1"/>
    </row>
    <row r="53" spans="1:9" x14ac:dyDescent="0.2">
      <c r="A53" s="24" t="s">
        <v>41</v>
      </c>
      <c r="B53" s="22"/>
      <c r="C53" s="22"/>
      <c r="D53" s="22"/>
      <c r="E53" s="22"/>
    </row>
    <row r="54" spans="1:9" x14ac:dyDescent="0.2">
      <c r="A54" s="7" t="s">
        <v>122</v>
      </c>
    </row>
    <row r="56" spans="1:9" x14ac:dyDescent="0.2">
      <c r="A56" s="83" t="s">
        <v>168</v>
      </c>
      <c r="B56" s="86" t="s">
        <v>24</v>
      </c>
      <c r="C56" s="76"/>
      <c r="D56" s="87"/>
    </row>
    <row r="57" spans="1:9" x14ac:dyDescent="0.2">
      <c r="A57" s="84"/>
      <c r="B57" s="9" t="s">
        <v>0</v>
      </c>
      <c r="C57" s="10" t="s">
        <v>1</v>
      </c>
      <c r="D57" s="10" t="s">
        <v>157</v>
      </c>
      <c r="E57" s="14"/>
    </row>
    <row r="58" spans="1:9" x14ac:dyDescent="0.2">
      <c r="A58" s="18" t="s">
        <v>8</v>
      </c>
      <c r="B58" s="17">
        <f>E26</f>
        <v>-1.7996900835653663E-3</v>
      </c>
      <c r="C58" s="17">
        <f t="shared" ref="C58:D58" si="10">F26</f>
        <v>1.2687825388120615E-2</v>
      </c>
      <c r="D58" s="17">
        <f t="shared" si="10"/>
        <v>5.5721267258740138E-2</v>
      </c>
      <c r="E58" s="14"/>
    </row>
    <row r="59" spans="1:9" x14ac:dyDescent="0.2">
      <c r="A59" s="18" t="s">
        <v>5</v>
      </c>
      <c r="B59" s="17">
        <f t="shared" ref="B59:B61" si="11">E27</f>
        <v>-1.7550655774931555E-2</v>
      </c>
      <c r="C59" s="17">
        <f t="shared" ref="C59:C61" si="12">F27</f>
        <v>-1.7147472427706135E-3</v>
      </c>
      <c r="D59" s="17">
        <f t="shared" ref="D59:D61" si="13">G27</f>
        <v>-2.2292695642560999E-2</v>
      </c>
      <c r="E59" s="14"/>
    </row>
    <row r="60" spans="1:9" x14ac:dyDescent="0.2">
      <c r="A60" s="18" t="s">
        <v>6</v>
      </c>
      <c r="B60" s="17">
        <f t="shared" si="11"/>
        <v>-7.1011769705265236E-3</v>
      </c>
      <c r="C60" s="17">
        <f t="shared" si="12"/>
        <v>2.2162859601148881E-2</v>
      </c>
      <c r="D60" s="17">
        <f t="shared" si="13"/>
        <v>-7.5749831725761396E-3</v>
      </c>
      <c r="E60" s="14"/>
    </row>
    <row r="61" spans="1:9" x14ac:dyDescent="0.2">
      <c r="A61" s="18" t="s">
        <v>28</v>
      </c>
      <c r="B61" s="17">
        <f t="shared" si="11"/>
        <v>-4.744573461269397E-3</v>
      </c>
      <c r="C61" s="17">
        <f t="shared" si="12"/>
        <v>5.8021482695107809E-3</v>
      </c>
      <c r="D61" s="17">
        <f t="shared" si="13"/>
        <v>-3.0512669662066116E-3</v>
      </c>
      <c r="E61" s="14"/>
    </row>
    <row r="62" spans="1:9" x14ac:dyDescent="0.2">
      <c r="A62" s="14" t="s">
        <v>169</v>
      </c>
      <c r="B62" s="59"/>
      <c r="C62" s="14"/>
      <c r="D62" s="14"/>
      <c r="E62" s="14"/>
    </row>
    <row r="63" spans="1:9" x14ac:dyDescent="0.2">
      <c r="B63" s="14"/>
      <c r="C63" s="14"/>
      <c r="D63" s="14"/>
      <c r="E63" s="14"/>
    </row>
    <row r="64" spans="1:9" x14ac:dyDescent="0.2">
      <c r="A64" s="14"/>
      <c r="B64" s="14"/>
      <c r="C64" s="14"/>
      <c r="D64" s="14"/>
      <c r="E64" s="14"/>
    </row>
    <row r="65" spans="1:6" x14ac:dyDescent="0.2">
      <c r="A65" s="14"/>
      <c r="B65" s="14"/>
      <c r="C65" s="14"/>
      <c r="D65" s="14"/>
      <c r="E65" s="14"/>
    </row>
    <row r="66" spans="1:6" x14ac:dyDescent="0.2">
      <c r="A66" s="14"/>
      <c r="B66" s="14"/>
      <c r="C66" s="14"/>
      <c r="D66" s="14"/>
      <c r="E66" s="14"/>
    </row>
    <row r="67" spans="1:6" x14ac:dyDescent="0.2">
      <c r="A67" s="14"/>
      <c r="B67" s="14"/>
      <c r="C67" s="14"/>
      <c r="D67" s="14"/>
      <c r="E67" s="14"/>
      <c r="F67" s="14"/>
    </row>
    <row r="68" spans="1:6" x14ac:dyDescent="0.2">
      <c r="A68" s="14"/>
      <c r="B68" s="14"/>
      <c r="C68" s="14"/>
      <c r="D68" s="14"/>
      <c r="E68" s="14"/>
      <c r="F68" s="14"/>
    </row>
    <row r="69" spans="1:6" x14ac:dyDescent="0.2">
      <c r="A69" s="14"/>
      <c r="B69" s="14"/>
      <c r="C69" s="14"/>
      <c r="D69" s="14"/>
      <c r="E69" s="14"/>
      <c r="F69" s="14"/>
    </row>
    <row r="70" spans="1:6" x14ac:dyDescent="0.2">
      <c r="A70" s="14"/>
      <c r="B70" s="14"/>
      <c r="C70" s="14"/>
      <c r="D70" s="14"/>
      <c r="E70" s="14"/>
      <c r="F70" s="14"/>
    </row>
    <row r="71" spans="1:6" x14ac:dyDescent="0.2">
      <c r="A71" s="14"/>
      <c r="B71" s="14"/>
      <c r="C71" s="14"/>
      <c r="D71" s="14"/>
      <c r="E71" s="14"/>
      <c r="F71" s="14"/>
    </row>
    <row r="72" spans="1:6" x14ac:dyDescent="0.2">
      <c r="A72" s="14"/>
      <c r="B72" s="14"/>
      <c r="C72" s="14"/>
      <c r="D72" s="14"/>
      <c r="E72" s="14"/>
      <c r="F72" s="14"/>
    </row>
    <row r="73" spans="1:6" x14ac:dyDescent="0.2">
      <c r="A73" s="14"/>
      <c r="B73" s="14"/>
      <c r="C73" s="14"/>
      <c r="D73" s="14"/>
      <c r="E73" s="14"/>
      <c r="F73" s="14"/>
    </row>
    <row r="74" spans="1:6" x14ac:dyDescent="0.2">
      <c r="A74" s="14"/>
      <c r="B74" s="14"/>
      <c r="C74" s="14"/>
      <c r="D74" s="14"/>
      <c r="E74" s="14"/>
      <c r="F74" s="14"/>
    </row>
    <row r="75" spans="1:6" x14ac:dyDescent="0.2">
      <c r="A75" s="14"/>
      <c r="B75" s="14"/>
      <c r="C75" s="14"/>
      <c r="D75" s="14"/>
      <c r="E75" s="14"/>
      <c r="F75" s="14"/>
    </row>
    <row r="76" spans="1:6" x14ac:dyDescent="0.2">
      <c r="A76" s="14"/>
      <c r="B76" s="14"/>
      <c r="C76" s="14"/>
      <c r="D76" s="14"/>
      <c r="E76" s="14"/>
      <c r="F76" s="14"/>
    </row>
    <row r="77" spans="1:6" x14ac:dyDescent="0.2">
      <c r="A77" s="14"/>
      <c r="B77" s="14"/>
      <c r="C77" s="14"/>
      <c r="D77" s="14"/>
      <c r="E77" s="14"/>
      <c r="F77" s="14"/>
    </row>
    <row r="78" spans="1:6" x14ac:dyDescent="0.2">
      <c r="A78" s="14"/>
      <c r="B78" s="14"/>
      <c r="C78" s="14"/>
      <c r="D78" s="14"/>
      <c r="E78" s="14"/>
      <c r="F78" s="14"/>
    </row>
  </sheetData>
  <mergeCells count="5">
    <mergeCell ref="A9:A10"/>
    <mergeCell ref="B9:D9"/>
    <mergeCell ref="E9:G9"/>
    <mergeCell ref="A56:A57"/>
    <mergeCell ref="B56:D56"/>
  </mergeCells>
  <hyperlinks>
    <hyperlink ref="B5" r:id="rId1"/>
    <hyperlink ref="B6" r:id="rId2"/>
    <hyperlink ref="B7" r:id="rId3"/>
    <hyperlink ref="B4" r:id="rId4"/>
  </hyperlinks>
  <pageMargins left="0.7" right="0.7" top="0.75" bottom="0.75" header="0.3" footer="0.3"/>
  <pageSetup paperSize="9" orientation="portrait" r:id="rId5"/>
  <ignoredErrors>
    <ignoredError sqref="B11:D11 B13:D15 B20:D24 B16:D19" formulaRange="1"/>
    <ignoredError sqref="B12:D12" formula="1" formulaRange="1"/>
  </ignoredErrors>
  <drawing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80"/>
  <sheetViews>
    <sheetView workbookViewId="0">
      <selection activeCell="G35" sqref="G35"/>
    </sheetView>
  </sheetViews>
  <sheetFormatPr defaultRowHeight="12.75" x14ac:dyDescent="0.2"/>
  <cols>
    <col min="1" max="1" width="36.625" customWidth="1"/>
    <col min="2" max="6" width="10.625" customWidth="1"/>
    <col min="7" max="7" width="11.625" customWidth="1"/>
    <col min="9" max="10" width="26.25" bestFit="1" customWidth="1"/>
    <col min="11" max="11" width="13.625" bestFit="1" customWidth="1"/>
    <col min="12" max="12" width="54.625" bestFit="1" customWidth="1"/>
    <col min="13" max="13" width="41" bestFit="1" customWidth="1"/>
    <col min="18" max="33" width="9.375" bestFit="1" customWidth="1"/>
    <col min="34" max="35" width="9.375" customWidth="1"/>
    <col min="37" max="37" width="41" hidden="1" customWidth="1"/>
    <col min="38" max="38" width="14.375" hidden="1" customWidth="1"/>
    <col min="39" max="41" width="0" hidden="1" customWidth="1"/>
    <col min="42" max="43" width="9.875" hidden="1" customWidth="1"/>
  </cols>
  <sheetData>
    <row r="1" spans="1:43" ht="18" x14ac:dyDescent="0.2">
      <c r="A1" s="20" t="s">
        <v>115</v>
      </c>
      <c r="B1" s="21"/>
      <c r="C1" s="21"/>
      <c r="D1" s="21"/>
      <c r="E1" s="21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</row>
    <row r="2" spans="1:43" x14ac:dyDescent="0.2">
      <c r="A2" s="1"/>
    </row>
    <row r="3" spans="1:43" x14ac:dyDescent="0.2">
      <c r="A3" s="24" t="s">
        <v>41</v>
      </c>
      <c r="B3" s="22"/>
      <c r="C3" s="22"/>
      <c r="D3" s="22"/>
      <c r="E3" s="22"/>
    </row>
    <row r="4" spans="1:43" x14ac:dyDescent="0.2">
      <c r="A4" s="37" t="s">
        <v>82</v>
      </c>
      <c r="B4" s="25" t="s">
        <v>81</v>
      </c>
    </row>
    <row r="5" spans="1:43" x14ac:dyDescent="0.2">
      <c r="A5" s="37" t="s">
        <v>86</v>
      </c>
      <c r="B5" s="25" t="s">
        <v>85</v>
      </c>
      <c r="C5" s="23"/>
    </row>
    <row r="6" spans="1:43" x14ac:dyDescent="0.2">
      <c r="A6" s="37" t="s">
        <v>84</v>
      </c>
      <c r="B6" s="25" t="s">
        <v>83</v>
      </c>
      <c r="C6" s="23"/>
    </row>
    <row r="7" spans="1:43" x14ac:dyDescent="0.2">
      <c r="A7" s="37" t="s">
        <v>89</v>
      </c>
      <c r="B7" s="25" t="s">
        <v>83</v>
      </c>
    </row>
    <row r="8" spans="1:43" x14ac:dyDescent="0.2">
      <c r="A8" s="38" t="s">
        <v>87</v>
      </c>
      <c r="B8" s="25" t="s">
        <v>88</v>
      </c>
      <c r="C8" s="23"/>
      <c r="E8" s="30"/>
    </row>
    <row r="9" spans="1:43" x14ac:dyDescent="0.2">
      <c r="A9" s="1"/>
    </row>
    <row r="10" spans="1:43" x14ac:dyDescent="0.2">
      <c r="A10" s="83" t="s">
        <v>14</v>
      </c>
      <c r="B10" s="76" t="s">
        <v>16</v>
      </c>
      <c r="C10" s="76"/>
      <c r="D10" s="85"/>
      <c r="E10" s="86" t="s">
        <v>24</v>
      </c>
      <c r="F10" s="87"/>
      <c r="AH10" s="74" t="s">
        <v>170</v>
      </c>
      <c r="AK10" s="82" t="s">
        <v>154</v>
      </c>
      <c r="AL10" s="82" t="s">
        <v>155</v>
      </c>
      <c r="AM10" s="63" t="s">
        <v>144</v>
      </c>
      <c r="AN10" s="63" t="s">
        <v>145</v>
      </c>
      <c r="AO10" s="63" t="s">
        <v>146</v>
      </c>
      <c r="AP10" s="88" t="s">
        <v>147</v>
      </c>
      <c r="AQ10" s="89"/>
    </row>
    <row r="11" spans="1:43" x14ac:dyDescent="0.2">
      <c r="A11" s="84"/>
      <c r="B11" s="9" t="s">
        <v>32</v>
      </c>
      <c r="C11" s="10" t="s">
        <v>1</v>
      </c>
      <c r="D11" s="10" t="s">
        <v>163</v>
      </c>
      <c r="E11" s="10" t="s">
        <v>1</v>
      </c>
      <c r="F11" s="10" t="s">
        <v>163</v>
      </c>
      <c r="I11" s="58" t="s">
        <v>14</v>
      </c>
      <c r="J11" s="58" t="s">
        <v>37</v>
      </c>
      <c r="K11" s="58" t="s">
        <v>36</v>
      </c>
      <c r="L11" s="64" t="s">
        <v>161</v>
      </c>
      <c r="M11" s="64" t="s">
        <v>162</v>
      </c>
      <c r="N11" s="58">
        <v>1992</v>
      </c>
      <c r="O11" s="58">
        <v>1993</v>
      </c>
      <c r="P11" s="58">
        <v>1994</v>
      </c>
      <c r="Q11" s="58">
        <v>1995</v>
      </c>
      <c r="R11" s="58">
        <v>1996</v>
      </c>
      <c r="S11" s="58">
        <v>1997</v>
      </c>
      <c r="T11" s="58">
        <v>1998</v>
      </c>
      <c r="U11" s="58">
        <v>1999</v>
      </c>
      <c r="V11" s="58">
        <v>2000</v>
      </c>
      <c r="W11" s="58">
        <v>2001</v>
      </c>
      <c r="X11" s="58">
        <v>2002</v>
      </c>
      <c r="Y11" s="58">
        <v>2003</v>
      </c>
      <c r="Z11" s="58">
        <v>2004</v>
      </c>
      <c r="AA11" s="58">
        <v>2005</v>
      </c>
      <c r="AB11" s="58">
        <v>2006</v>
      </c>
      <c r="AC11" s="58">
        <v>2007</v>
      </c>
      <c r="AD11" s="58">
        <v>2008</v>
      </c>
      <c r="AE11" s="58">
        <v>2009</v>
      </c>
      <c r="AF11" s="58">
        <v>2010</v>
      </c>
      <c r="AG11" s="58">
        <v>2011</v>
      </c>
      <c r="AH11" s="58">
        <v>2012</v>
      </c>
      <c r="AI11" s="58">
        <v>2013</v>
      </c>
      <c r="AK11" s="82"/>
      <c r="AL11" s="82"/>
      <c r="AM11" s="63">
        <v>2011</v>
      </c>
      <c r="AN11" s="63">
        <v>2012</v>
      </c>
      <c r="AO11" s="63" t="s">
        <v>148</v>
      </c>
      <c r="AP11" s="63" t="s">
        <v>149</v>
      </c>
      <c r="AQ11" s="63" t="s">
        <v>150</v>
      </c>
    </row>
    <row r="12" spans="1:43" x14ac:dyDescent="0.2">
      <c r="A12" s="11" t="s">
        <v>25</v>
      </c>
      <c r="B12" s="16">
        <f>AVERAGE(N12:S12)</f>
        <v>148.29358316666665</v>
      </c>
      <c r="C12" s="16">
        <f>AVERAGE(S12:AE12)</f>
        <v>144.68097592307691</v>
      </c>
      <c r="D12" s="16">
        <f>AVERAGE(AE12:AI12)</f>
        <v>142.7858176</v>
      </c>
      <c r="E12" s="17">
        <f>(100*(EXP(LN(AE12/S12)/($AE$11-$S$11)))-100)/100</f>
        <v>-3.4484221258387036E-3</v>
      </c>
      <c r="F12" s="17">
        <f t="shared" ref="F12" si="0">(100*(EXP(LN(AI12/AE12)/($AI$11-$AE$11)))-100)/100</f>
        <v>2.7904711483503777E-3</v>
      </c>
      <c r="I12" s="18" t="s">
        <v>3</v>
      </c>
      <c r="J12" s="18" t="s">
        <v>13</v>
      </c>
      <c r="K12" s="18" t="s">
        <v>45</v>
      </c>
      <c r="L12" s="18" t="s">
        <v>141</v>
      </c>
      <c r="M12" s="18" t="s">
        <v>142</v>
      </c>
      <c r="N12" s="32">
        <v>148.68899999999999</v>
      </c>
      <c r="O12" s="32">
        <v>148.52000000000001</v>
      </c>
      <c r="P12" s="32">
        <v>148.33600000000001</v>
      </c>
      <c r="Q12" s="32">
        <v>148.14099999999999</v>
      </c>
      <c r="R12" s="32">
        <v>148.16012599999999</v>
      </c>
      <c r="S12" s="32">
        <v>147.91537299999999</v>
      </c>
      <c r="T12" s="32">
        <v>147.67078000000001</v>
      </c>
      <c r="U12" s="32">
        <v>147.214777</v>
      </c>
      <c r="V12" s="32">
        <v>146.59687</v>
      </c>
      <c r="W12" s="32">
        <v>145.976473</v>
      </c>
      <c r="X12" s="32">
        <v>145.40803299999999</v>
      </c>
      <c r="Y12" s="32">
        <v>144.66746800000001</v>
      </c>
      <c r="Z12" s="32">
        <v>143.821212</v>
      </c>
      <c r="AA12" s="32">
        <v>143.11388500000001</v>
      </c>
      <c r="AB12" s="32">
        <v>142.48725999999999</v>
      </c>
      <c r="AC12" s="32">
        <v>142.114903</v>
      </c>
      <c r="AD12" s="32">
        <v>141.95640900000001</v>
      </c>
      <c r="AE12" s="32">
        <v>141.909244</v>
      </c>
      <c r="AF12" s="32">
        <v>142.38552300000001</v>
      </c>
      <c r="AG12" s="32">
        <v>142.95645999999999</v>
      </c>
      <c r="AH12" s="32">
        <v>143.178</v>
      </c>
      <c r="AI12" s="32">
        <v>143.49986100000001</v>
      </c>
      <c r="AJ12" s="1"/>
      <c r="AK12" s="68"/>
      <c r="AL12" s="68"/>
      <c r="AM12" s="2"/>
      <c r="AN12" s="2"/>
      <c r="AO12" s="2"/>
      <c r="AP12" s="2"/>
      <c r="AQ12" s="69"/>
    </row>
    <row r="13" spans="1:43" x14ac:dyDescent="0.2">
      <c r="A13" s="12" t="s">
        <v>56</v>
      </c>
      <c r="B13" s="16">
        <f>AVERAGE(N13:S13)/1000</f>
        <v>532.73204810469292</v>
      </c>
      <c r="C13" s="16">
        <f>AVERAGE(S13:AE13)/1000</f>
        <v>722.10754647250701</v>
      </c>
      <c r="D13" s="16">
        <f>AVERAGE(AE13:AI13)/1000</f>
        <v>957.84434500014765</v>
      </c>
      <c r="E13" s="17">
        <f t="shared" ref="E13:E30" si="1">(100*(EXP(LN(AE13/S13)/($AE$11-$S$11)))-100)/100</f>
        <v>5.3809395484963003E-2</v>
      </c>
      <c r="F13" s="17">
        <f>(100*(EXP(LN(AH13/AE13)/($AH$11-$AE$11)))-100)/100</f>
        <v>2.9986412612879435E-2</v>
      </c>
      <c r="I13" s="18" t="s">
        <v>51</v>
      </c>
      <c r="J13" s="18" t="s">
        <v>57</v>
      </c>
      <c r="K13" s="18" t="s">
        <v>53</v>
      </c>
      <c r="L13" s="18" t="s">
        <v>66</v>
      </c>
      <c r="M13" s="18" t="s">
        <v>52</v>
      </c>
      <c r="N13" s="32">
        <v>624869.57931897196</v>
      </c>
      <c r="O13" s="32">
        <v>546324.99801313959</v>
      </c>
      <c r="P13" s="32">
        <v>523687.8665277593</v>
      </c>
      <c r="Q13" s="32">
        <v>504835.10333275964</v>
      </c>
      <c r="R13" s="32">
        <v>511902.79477941809</v>
      </c>
      <c r="S13" s="32">
        <v>484771.9466561093</v>
      </c>
      <c r="T13" s="32">
        <v>515797.35124210006</v>
      </c>
      <c r="U13" s="32">
        <v>567377.0863663106</v>
      </c>
      <c r="V13" s="32">
        <v>596267.83813594864</v>
      </c>
      <c r="W13" s="32">
        <v>624552.81607815868</v>
      </c>
      <c r="X13" s="32">
        <v>670119.27975701704</v>
      </c>
      <c r="Y13" s="32">
        <v>718206.69880282762</v>
      </c>
      <c r="Z13" s="32">
        <v>764000.90115962527</v>
      </c>
      <c r="AA13" s="32">
        <v>826293.19490789552</v>
      </c>
      <c r="AB13" s="32">
        <v>896817.98185794917</v>
      </c>
      <c r="AC13" s="32">
        <v>943882.57280908176</v>
      </c>
      <c r="AD13" s="32">
        <v>870062.602005066</v>
      </c>
      <c r="AE13" s="32">
        <v>909247.83436450129</v>
      </c>
      <c r="AF13" s="32">
        <v>948019.76744170988</v>
      </c>
      <c r="AG13" s="32">
        <v>980589.43941204227</v>
      </c>
      <c r="AH13" s="32">
        <v>993520.33878233714</v>
      </c>
      <c r="AI13" s="32"/>
      <c r="AJ13" s="1"/>
      <c r="AK13" s="65"/>
      <c r="AL13" s="65"/>
      <c r="AM13" s="66"/>
      <c r="AN13" s="66"/>
      <c r="AO13" s="66"/>
      <c r="AP13" s="66"/>
      <c r="AQ13" s="67"/>
    </row>
    <row r="14" spans="1:43" x14ac:dyDescent="0.2">
      <c r="A14" s="12" t="s">
        <v>26</v>
      </c>
      <c r="B14" s="16">
        <f t="shared" ref="B14:B30" si="2">AVERAGE(N14:S14)</f>
        <v>2357.232859991218</v>
      </c>
      <c r="C14" s="16">
        <f t="shared" ref="C14:C30" si="3">AVERAGE(S14:AE14)</f>
        <v>3348.6692155644614</v>
      </c>
      <c r="D14" s="16">
        <f t="shared" ref="D14:D30" si="4">AVERAGE(AE14:AI14)</f>
        <v>5832.3464940795166</v>
      </c>
      <c r="E14" s="17">
        <f t="shared" si="1"/>
        <v>6.7912012102202088E-2</v>
      </c>
      <c r="F14" s="17">
        <f>(100*(EXP(LN(AI14/AE14)/($AI$11-$AE$11)))-100)/100</f>
        <v>8.794854887170217E-2</v>
      </c>
      <c r="I14" s="18" t="s">
        <v>55</v>
      </c>
      <c r="J14" s="18" t="s">
        <v>58</v>
      </c>
      <c r="K14" s="18" t="s">
        <v>59</v>
      </c>
      <c r="L14" s="18" t="s">
        <v>67</v>
      </c>
      <c r="M14" s="18" t="s">
        <v>54</v>
      </c>
      <c r="N14" s="32">
        <v>3127.0972116126818</v>
      </c>
      <c r="O14" s="32">
        <v>2625.767503654522</v>
      </c>
      <c r="P14" s="32">
        <v>2173.9719840680505</v>
      </c>
      <c r="Q14" s="32">
        <v>2035.8590143100664</v>
      </c>
      <c r="R14" s="32">
        <v>2050.7964036112944</v>
      </c>
      <c r="S14" s="32">
        <v>2129.9050426906933</v>
      </c>
      <c r="T14" s="32">
        <v>1927.1095058123478</v>
      </c>
      <c r="U14" s="32">
        <v>2101.4534093610496</v>
      </c>
      <c r="V14" s="32">
        <v>2320.8336321948486</v>
      </c>
      <c r="W14" s="32">
        <v>2597.388318872021</v>
      </c>
      <c r="X14" s="32">
        <v>2799.7881502920632</v>
      </c>
      <c r="Y14" s="32">
        <v>2899.8520017980459</v>
      </c>
      <c r="Z14" s="32">
        <v>3339.8076414610891</v>
      </c>
      <c r="AA14" s="32">
        <v>3628.8901491843367</v>
      </c>
      <c r="AB14" s="32">
        <v>4293.2831630247856</v>
      </c>
      <c r="AC14" s="32">
        <v>5155.2169814582448</v>
      </c>
      <c r="AD14" s="32">
        <v>5653.3485802835494</v>
      </c>
      <c r="AE14" s="32">
        <v>4685.8232259049246</v>
      </c>
      <c r="AF14" s="32">
        <v>5303.1172160216711</v>
      </c>
      <c r="AG14" s="32">
        <v>6077.6372198107356</v>
      </c>
      <c r="AH14" s="32">
        <v>6530.3876096540907</v>
      </c>
      <c r="AI14" s="32">
        <v>6564.767199006159</v>
      </c>
      <c r="AJ14" s="1"/>
      <c r="AK14" s="65"/>
      <c r="AL14" s="65"/>
      <c r="AM14" s="66"/>
      <c r="AN14" s="66"/>
      <c r="AO14" s="66"/>
      <c r="AP14" s="67"/>
      <c r="AQ14" s="67"/>
    </row>
    <row r="15" spans="1:43" x14ac:dyDescent="0.2">
      <c r="A15" s="12" t="s">
        <v>27</v>
      </c>
      <c r="B15" s="16">
        <f t="shared" si="2"/>
        <v>43.42</v>
      </c>
      <c r="C15" s="16">
        <f t="shared" si="3"/>
        <v>48.203000000000003</v>
      </c>
      <c r="D15" s="16">
        <f t="shared" si="4"/>
        <v>46.55</v>
      </c>
      <c r="E15" s="17" t="s">
        <v>17</v>
      </c>
      <c r="F15" s="17" t="s">
        <v>17</v>
      </c>
      <c r="I15" s="18" t="s">
        <v>72</v>
      </c>
      <c r="J15" s="18" t="s">
        <v>17</v>
      </c>
      <c r="K15" s="18" t="s">
        <v>50</v>
      </c>
      <c r="L15" s="5" t="s">
        <v>68</v>
      </c>
      <c r="M15" s="5" t="s">
        <v>65</v>
      </c>
      <c r="N15" s="32"/>
      <c r="O15" s="32">
        <v>42.3</v>
      </c>
      <c r="P15" s="32"/>
      <c r="Q15" s="32"/>
      <c r="R15" s="32">
        <v>44.54</v>
      </c>
      <c r="S15" s="32"/>
      <c r="T15" s="32"/>
      <c r="U15" s="32">
        <v>49.900000000000006</v>
      </c>
      <c r="V15" s="32"/>
      <c r="W15" s="32">
        <v>47.68</v>
      </c>
      <c r="X15" s="32">
        <v>49.16</v>
      </c>
      <c r="Y15" s="32">
        <v>48.36</v>
      </c>
      <c r="Z15" s="32">
        <v>47.07</v>
      </c>
      <c r="AA15" s="32">
        <v>48.45</v>
      </c>
      <c r="AB15" s="32">
        <v>48.44</v>
      </c>
      <c r="AC15" s="32">
        <v>47.42</v>
      </c>
      <c r="AD15" s="32">
        <v>49</v>
      </c>
      <c r="AE15" s="32">
        <v>46.55</v>
      </c>
      <c r="AF15" s="32"/>
      <c r="AG15" s="32"/>
      <c r="AH15" s="32"/>
      <c r="AI15" s="32"/>
      <c r="AJ15" s="1"/>
      <c r="AK15" s="65"/>
      <c r="AL15" s="65"/>
      <c r="AM15" s="66"/>
      <c r="AN15" s="66"/>
      <c r="AO15" s="66"/>
      <c r="AP15" s="67"/>
      <c r="AQ15" s="67"/>
    </row>
    <row r="16" spans="1:43" x14ac:dyDescent="0.2">
      <c r="A16" s="12" t="s">
        <v>80</v>
      </c>
      <c r="B16" s="16"/>
      <c r="C16" s="16"/>
      <c r="D16" s="16"/>
      <c r="E16" s="17"/>
      <c r="F16" s="17"/>
      <c r="I16" s="18"/>
      <c r="J16" s="18"/>
      <c r="K16" s="18"/>
      <c r="L16" s="18"/>
      <c r="M16" s="18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K16" s="65"/>
      <c r="AL16" s="65"/>
      <c r="AM16" s="66"/>
      <c r="AN16" s="66"/>
      <c r="AO16" s="66"/>
      <c r="AP16" s="67"/>
      <c r="AQ16" s="67"/>
    </row>
    <row r="17" spans="1:43" x14ac:dyDescent="0.2">
      <c r="A17" s="13" t="s">
        <v>8</v>
      </c>
      <c r="B17" s="16">
        <f>AVERAGE(N17:S17)/1000</f>
        <v>88.318996333333331</v>
      </c>
      <c r="C17" s="16">
        <f>AVERAGE(S17:AE17)/1000</f>
        <v>70.141943615384605</v>
      </c>
      <c r="D17" s="16">
        <f>AVERAGE(AE17:AI17)/1000</f>
        <v>70.423134951190946</v>
      </c>
      <c r="E17" s="17">
        <f t="shared" si="1"/>
        <v>9.2659544218874138E-3</v>
      </c>
      <c r="F17" s="17">
        <f t="shared" ref="F17:F29" si="5">(100*(EXP(LN(AI17/AE17)/($AI$11-$AE$11)))-100)/100</f>
        <v>-1.6006411643304831E-2</v>
      </c>
      <c r="I17" s="18" t="s">
        <v>4</v>
      </c>
      <c r="J17" s="18" t="s">
        <v>61</v>
      </c>
      <c r="K17" s="18" t="s">
        <v>62</v>
      </c>
      <c r="L17" s="18" t="s">
        <v>38</v>
      </c>
      <c r="M17" s="18" t="s">
        <v>39</v>
      </c>
      <c r="N17" s="32">
        <v>104506.23699999999</v>
      </c>
      <c r="O17" s="32">
        <v>99343.036999999997</v>
      </c>
      <c r="P17" s="32">
        <v>94490.584000000003</v>
      </c>
      <c r="Q17" s="32">
        <v>89335.649000000005</v>
      </c>
      <c r="R17" s="32">
        <v>71415.362999999998</v>
      </c>
      <c r="S17" s="32">
        <v>70823.107999999993</v>
      </c>
      <c r="T17" s="32">
        <v>64023.675000000003</v>
      </c>
      <c r="U17" s="32">
        <v>61541.586000000003</v>
      </c>
      <c r="V17" s="32">
        <v>68490.792000000001</v>
      </c>
      <c r="W17" s="32">
        <v>74901.876999999993</v>
      </c>
      <c r="X17" s="32">
        <v>69512.673999999999</v>
      </c>
      <c r="Y17" s="32">
        <v>68676.638000000006</v>
      </c>
      <c r="Z17" s="32">
        <v>71456</v>
      </c>
      <c r="AA17" s="32">
        <v>69045.184999999998</v>
      </c>
      <c r="AB17" s="32">
        <v>67786.025999999998</v>
      </c>
      <c r="AC17" s="32">
        <v>63622.305999999997</v>
      </c>
      <c r="AD17" s="32">
        <v>82853.381999999998</v>
      </c>
      <c r="AE17" s="32">
        <v>79112.017999999996</v>
      </c>
      <c r="AF17" s="32">
        <v>56772.322</v>
      </c>
      <c r="AG17" s="32">
        <v>73738.942999999999</v>
      </c>
      <c r="AH17" s="73">
        <f>AG17+(AG17*AP17)</f>
        <v>68325.250928413676</v>
      </c>
      <c r="AI17" s="73">
        <f>AH17+(AH17*AQ17)</f>
        <v>74167.140827541094</v>
      </c>
      <c r="AK17" s="65" t="s">
        <v>151</v>
      </c>
      <c r="AL17" s="65" t="s">
        <v>4</v>
      </c>
      <c r="AM17" s="66">
        <v>66783.850000000006</v>
      </c>
      <c r="AN17" s="66">
        <v>61880.78</v>
      </c>
      <c r="AO17" s="66">
        <v>67171.66</v>
      </c>
      <c r="AP17" s="67">
        <f t="shared" ref="AP17:AQ40" si="6">(AN17-AM17)/AM17</f>
        <v>-7.341700126602474E-2</v>
      </c>
      <c r="AQ17" s="67">
        <f t="shared" si="6"/>
        <v>8.5501184697413399E-2</v>
      </c>
    </row>
    <row r="18" spans="1:43" x14ac:dyDescent="0.2">
      <c r="A18" s="13" t="s">
        <v>5</v>
      </c>
      <c r="B18" s="16">
        <f>AVERAGE(N18:S18)/1000</f>
        <v>1.3915036666666667</v>
      </c>
      <c r="C18" s="16">
        <f>AVERAGE(S18:AE18)/1000</f>
        <v>2.4661059230769231</v>
      </c>
      <c r="D18" s="16">
        <f>AVERAGE(AE18:AI18)/1000</f>
        <v>3.3501191582434293</v>
      </c>
      <c r="E18" s="17">
        <f t="shared" si="1"/>
        <v>5.4572963591519537E-2</v>
      </c>
      <c r="F18" s="17">
        <f t="shared" si="5"/>
        <v>3.4345809320021063E-2</v>
      </c>
      <c r="I18" s="18" t="s">
        <v>4</v>
      </c>
      <c r="J18" s="18" t="s">
        <v>5</v>
      </c>
      <c r="K18" s="18" t="s">
        <v>62</v>
      </c>
      <c r="L18" s="18" t="s">
        <v>46</v>
      </c>
      <c r="M18" s="18" t="s">
        <v>39</v>
      </c>
      <c r="N18" s="32">
        <v>1310.7</v>
      </c>
      <c r="O18" s="32">
        <v>1401.268</v>
      </c>
      <c r="P18" s="32">
        <v>1191.462</v>
      </c>
      <c r="Q18" s="32">
        <v>1441.4090000000001</v>
      </c>
      <c r="R18" s="32">
        <v>1375.3579999999999</v>
      </c>
      <c r="S18" s="32">
        <v>1628.825</v>
      </c>
      <c r="T18" s="32">
        <v>1633.1220000000001</v>
      </c>
      <c r="U18" s="32">
        <v>1978.29</v>
      </c>
      <c r="V18" s="32">
        <v>2028.6179999999999</v>
      </c>
      <c r="W18" s="32">
        <v>2260.201</v>
      </c>
      <c r="X18" s="32">
        <v>2163.7060000000001</v>
      </c>
      <c r="Y18" s="32">
        <v>2483.5320000000002</v>
      </c>
      <c r="Z18" s="32">
        <v>2702.9589999999998</v>
      </c>
      <c r="AA18" s="32">
        <v>3019.7930000000001</v>
      </c>
      <c r="AB18" s="32">
        <v>2949.64</v>
      </c>
      <c r="AC18" s="32">
        <v>3136.402</v>
      </c>
      <c r="AD18" s="32">
        <v>2992.5630000000001</v>
      </c>
      <c r="AE18" s="32">
        <v>3081.7260000000001</v>
      </c>
      <c r="AF18" s="32">
        <v>3446.1239999999998</v>
      </c>
      <c r="AG18" s="32">
        <v>3230.895</v>
      </c>
      <c r="AH18" s="73">
        <f t="shared" ref="AH18:AI18" si="7">AG18+(AG18*AP18)</f>
        <v>3464.4317138060242</v>
      </c>
      <c r="AI18" s="73">
        <f t="shared" si="7"/>
        <v>3527.4190774111216</v>
      </c>
      <c r="AK18" s="65" t="s">
        <v>5</v>
      </c>
      <c r="AL18" s="65" t="s">
        <v>4</v>
      </c>
      <c r="AM18" s="66">
        <v>3314.64</v>
      </c>
      <c r="AN18" s="66">
        <v>3554.23</v>
      </c>
      <c r="AO18" s="66">
        <v>3618.85</v>
      </c>
      <c r="AP18" s="67">
        <f t="shared" si="6"/>
        <v>7.2282359471918564E-2</v>
      </c>
      <c r="AQ18" s="67">
        <f t="shared" si="6"/>
        <v>1.8181153161162866E-2</v>
      </c>
    </row>
    <row r="19" spans="1:43" x14ac:dyDescent="0.2">
      <c r="A19" s="13" t="s">
        <v>6</v>
      </c>
      <c r="B19" s="16">
        <f>AVERAGE(N19:S19)/1000</f>
        <v>8.1173771666666656</v>
      </c>
      <c r="C19" s="16">
        <f>AVERAGE(S19:AE19)/1000</f>
        <v>7.502907153846154</v>
      </c>
      <c r="D19" s="16">
        <f>AVERAGE(AE19:AI19)/1000</f>
        <v>9.7532481828355291</v>
      </c>
      <c r="E19" s="17">
        <f t="shared" si="1"/>
        <v>2.0318462632422721E-2</v>
      </c>
      <c r="F19" s="17">
        <f t="shared" si="5"/>
        <v>2.4475763063769022E-2</v>
      </c>
      <c r="I19" s="18" t="s">
        <v>4</v>
      </c>
      <c r="J19" s="18" t="s">
        <v>6</v>
      </c>
      <c r="K19" s="18" t="s">
        <v>62</v>
      </c>
      <c r="L19" s="18" t="s">
        <v>47</v>
      </c>
      <c r="M19" s="18" t="s">
        <v>39</v>
      </c>
      <c r="N19" s="32">
        <v>9141.0640000000003</v>
      </c>
      <c r="O19" s="32">
        <v>8778.2440000000006</v>
      </c>
      <c r="P19" s="32">
        <v>8203.3349999999991</v>
      </c>
      <c r="Q19" s="32">
        <v>7911.0460000000003</v>
      </c>
      <c r="R19" s="32">
        <v>7428.5720000000001</v>
      </c>
      <c r="S19" s="32">
        <v>7242.0020000000004</v>
      </c>
      <c r="T19" s="32">
        <v>6963.299</v>
      </c>
      <c r="U19" s="32">
        <v>6028.4629999999997</v>
      </c>
      <c r="V19" s="32">
        <v>5853.8590000000004</v>
      </c>
      <c r="W19" s="32">
        <v>6669.9539999999997</v>
      </c>
      <c r="X19" s="32">
        <v>7288.7659999999996</v>
      </c>
      <c r="Y19" s="32">
        <v>7505.1980000000003</v>
      </c>
      <c r="Z19" s="32">
        <v>7225.1540000000005</v>
      </c>
      <c r="AA19" s="32">
        <v>7510.0129999999999</v>
      </c>
      <c r="AB19" s="32">
        <v>8016.4390000000003</v>
      </c>
      <c r="AC19" s="32">
        <v>8641.94</v>
      </c>
      <c r="AD19" s="32">
        <v>9373.6260000000002</v>
      </c>
      <c r="AE19" s="32">
        <v>9219.08</v>
      </c>
      <c r="AF19" s="32">
        <v>9496.0300000000007</v>
      </c>
      <c r="AG19" s="32">
        <v>9620.652</v>
      </c>
      <c r="AH19" s="73">
        <f t="shared" ref="AH19:AI19" si="8">AG19+(AG19*AP19)</f>
        <v>10275.141977684007</v>
      </c>
      <c r="AI19" s="73">
        <f t="shared" si="8"/>
        <v>10155.336936493635</v>
      </c>
      <c r="AK19" s="65" t="s">
        <v>153</v>
      </c>
      <c r="AL19" s="65" t="s">
        <v>4</v>
      </c>
      <c r="AM19" s="66">
        <v>10178.35</v>
      </c>
      <c r="AN19" s="66">
        <v>10870.78</v>
      </c>
      <c r="AO19" s="66">
        <v>10744.029999999999</v>
      </c>
      <c r="AP19" s="67">
        <f t="shared" si="6"/>
        <v>6.8029690470459384E-2</v>
      </c>
      <c r="AQ19" s="67">
        <f t="shared" si="6"/>
        <v>-1.1659696912273251E-2</v>
      </c>
    </row>
    <row r="20" spans="1:43" x14ac:dyDescent="0.2">
      <c r="A20" s="13" t="s">
        <v>28</v>
      </c>
      <c r="B20" s="16">
        <f>AVERAGE(N20:S20)/1000</f>
        <v>41.034869</v>
      </c>
      <c r="C20" s="16">
        <f>AVERAGE(S20:AE20)/1000</f>
        <v>33.436742307692299</v>
      </c>
      <c r="D20" s="16">
        <f>AVERAGE(AE20:AI20)/1000</f>
        <v>33.848806017572521</v>
      </c>
      <c r="E20" s="17">
        <f t="shared" si="1"/>
        <v>-3.5880594490551232E-3</v>
      </c>
      <c r="F20" s="17">
        <f t="shared" si="5"/>
        <v>-2.4690040986969563E-3</v>
      </c>
      <c r="I20" s="18" t="s">
        <v>4</v>
      </c>
      <c r="J20" s="18" t="s">
        <v>7</v>
      </c>
      <c r="K20" s="18" t="s">
        <v>62</v>
      </c>
      <c r="L20" s="18" t="s">
        <v>69</v>
      </c>
      <c r="M20" s="18" t="s">
        <v>39</v>
      </c>
      <c r="N20" s="32">
        <v>47908.135999999999</v>
      </c>
      <c r="O20" s="32">
        <v>46867.415000000001</v>
      </c>
      <c r="P20" s="32">
        <v>41330.544000000002</v>
      </c>
      <c r="Q20" s="32">
        <v>38908.923000000003</v>
      </c>
      <c r="R20" s="32">
        <v>35856.523999999998</v>
      </c>
      <c r="S20" s="32">
        <v>35337.671999999999</v>
      </c>
      <c r="T20" s="32">
        <v>33792.567999999999</v>
      </c>
      <c r="U20" s="32">
        <v>33453.870999999999</v>
      </c>
      <c r="V20" s="32">
        <v>31552.649000000001</v>
      </c>
      <c r="W20" s="32">
        <v>33145.108</v>
      </c>
      <c r="X20" s="32">
        <v>33579.351999999999</v>
      </c>
      <c r="Y20" s="32">
        <v>34217.856</v>
      </c>
      <c r="Z20" s="32">
        <v>33340.58</v>
      </c>
      <c r="AA20" s="32">
        <v>32725.882000000001</v>
      </c>
      <c r="AB20" s="32">
        <v>32508.292000000001</v>
      </c>
      <c r="AC20" s="32">
        <v>33425.703000000001</v>
      </c>
      <c r="AD20" s="32">
        <v>33752.298999999999</v>
      </c>
      <c r="AE20" s="32">
        <v>33845.817999999999</v>
      </c>
      <c r="AF20" s="32">
        <v>34358.894</v>
      </c>
      <c r="AG20" s="32">
        <v>33664.915000000001</v>
      </c>
      <c r="AH20" s="73">
        <f t="shared" ref="AH20" si="9">AG20+(AG20*AP20)</f>
        <v>33861.6110368925</v>
      </c>
      <c r="AI20" s="73">
        <f t="shared" ref="AI20" si="10">AH20+(AH20*AQ20)</f>
        <v>33512.792050970107</v>
      </c>
      <c r="AK20" s="65" t="s">
        <v>7</v>
      </c>
      <c r="AL20" s="65" t="s">
        <v>73</v>
      </c>
      <c r="AM20" s="66">
        <v>31646</v>
      </c>
      <c r="AN20" s="66">
        <v>31830.9</v>
      </c>
      <c r="AO20" s="66">
        <v>31503</v>
      </c>
      <c r="AP20" s="67">
        <f t="shared" si="6"/>
        <v>5.8427605384567226E-3</v>
      </c>
      <c r="AQ20" s="67">
        <f t="shared" si="6"/>
        <v>-1.0301310990264222E-2</v>
      </c>
    </row>
    <row r="21" spans="1:43" x14ac:dyDescent="0.2">
      <c r="A21" s="12" t="s">
        <v>29</v>
      </c>
      <c r="B21" s="16">
        <f t="shared" si="2"/>
        <v>2892.1666666666665</v>
      </c>
      <c r="C21" s="16">
        <f t="shared" si="3"/>
        <v>3074.0769230769229</v>
      </c>
      <c r="D21" s="16">
        <f t="shared" si="4"/>
        <v>3322.3333333333335</v>
      </c>
      <c r="E21" s="17">
        <f t="shared" si="1"/>
        <v>1.155048390446666E-2</v>
      </c>
      <c r="F21" s="17">
        <f>(100*(EXP(LN(AG21/AE21)/($AG$11-$AE$11)))-100)/100</f>
        <v>1.2129006143122893E-2</v>
      </c>
      <c r="I21" s="18" t="s">
        <v>48</v>
      </c>
      <c r="J21" s="18" t="s">
        <v>13</v>
      </c>
      <c r="K21" s="18" t="s">
        <v>35</v>
      </c>
      <c r="L21" s="18" t="s">
        <v>49</v>
      </c>
      <c r="M21" s="18" t="s">
        <v>48</v>
      </c>
      <c r="N21" s="32">
        <v>2926</v>
      </c>
      <c r="O21" s="32">
        <v>2973</v>
      </c>
      <c r="P21" s="32">
        <v>2918</v>
      </c>
      <c r="Q21" s="32">
        <v>2893</v>
      </c>
      <c r="R21" s="32">
        <v>2787</v>
      </c>
      <c r="S21" s="32">
        <v>2856</v>
      </c>
      <c r="T21" s="32">
        <v>2862</v>
      </c>
      <c r="U21" s="32">
        <v>2889</v>
      </c>
      <c r="V21" s="32">
        <v>2878</v>
      </c>
      <c r="W21" s="32">
        <v>2955</v>
      </c>
      <c r="X21" s="32">
        <v>3024</v>
      </c>
      <c r="Y21" s="32">
        <v>3061</v>
      </c>
      <c r="Z21" s="32">
        <v>3110</v>
      </c>
      <c r="AA21" s="32">
        <v>3200</v>
      </c>
      <c r="AB21" s="32">
        <v>3241</v>
      </c>
      <c r="AC21" s="32">
        <v>3302</v>
      </c>
      <c r="AD21" s="32">
        <v>3307</v>
      </c>
      <c r="AE21" s="32">
        <v>3278</v>
      </c>
      <c r="AF21" s="32">
        <v>3331</v>
      </c>
      <c r="AG21" s="32">
        <v>3358</v>
      </c>
      <c r="AH21" s="32"/>
      <c r="AI21" s="32"/>
      <c r="AK21" s="65"/>
      <c r="AL21" s="65"/>
      <c r="AM21" s="66"/>
      <c r="AN21" s="66"/>
      <c r="AO21" s="66"/>
      <c r="AP21" s="67"/>
      <c r="AQ21" s="67"/>
    </row>
    <row r="22" spans="1:43" x14ac:dyDescent="0.2">
      <c r="A22" s="13" t="s">
        <v>8</v>
      </c>
      <c r="B22" s="16">
        <f t="shared" si="2"/>
        <v>1184.6666666666667</v>
      </c>
      <c r="C22" s="16">
        <f t="shared" si="3"/>
        <v>1170.2307692307693</v>
      </c>
      <c r="D22" s="16">
        <f t="shared" si="4"/>
        <v>1163.3333333333333</v>
      </c>
      <c r="E22" s="17">
        <f t="shared" si="1"/>
        <v>-6.4774155337161683E-4</v>
      </c>
      <c r="F22" s="17">
        <f t="shared" ref="F22:F25" si="11">(100*(EXP(LN(AG22/AE22)/($AG$11-$AE$11)))-100)/100</f>
        <v>4.3271513239015744E-3</v>
      </c>
      <c r="I22" s="18" t="s">
        <v>48</v>
      </c>
      <c r="J22" s="18" t="s">
        <v>8</v>
      </c>
      <c r="K22" s="18" t="s">
        <v>35</v>
      </c>
      <c r="L22" s="18" t="s">
        <v>70</v>
      </c>
      <c r="M22" s="18" t="s">
        <v>48</v>
      </c>
      <c r="N22" s="32">
        <v>1208</v>
      </c>
      <c r="O22" s="32">
        <v>1201</v>
      </c>
      <c r="P22" s="32">
        <v>1204</v>
      </c>
      <c r="Q22" s="32">
        <v>1185</v>
      </c>
      <c r="R22" s="32">
        <v>1148</v>
      </c>
      <c r="S22" s="32">
        <v>1162</v>
      </c>
      <c r="T22" s="32">
        <v>1163</v>
      </c>
      <c r="U22" s="32">
        <v>1171</v>
      </c>
      <c r="V22" s="32">
        <v>1150</v>
      </c>
      <c r="W22" s="32">
        <v>1180</v>
      </c>
      <c r="X22" s="32">
        <v>1189</v>
      </c>
      <c r="Y22" s="32">
        <v>1175</v>
      </c>
      <c r="Z22" s="32">
        <v>1164</v>
      </c>
      <c r="AA22" s="32">
        <v>1184</v>
      </c>
      <c r="AB22" s="32">
        <v>1183</v>
      </c>
      <c r="AC22" s="32">
        <v>1175</v>
      </c>
      <c r="AD22" s="32">
        <v>1164</v>
      </c>
      <c r="AE22" s="32">
        <v>1153</v>
      </c>
      <c r="AF22" s="32">
        <v>1174</v>
      </c>
      <c r="AG22" s="32">
        <v>1163</v>
      </c>
      <c r="AH22" s="32"/>
      <c r="AI22" s="32"/>
      <c r="AK22" s="65"/>
      <c r="AL22" s="65"/>
      <c r="AM22" s="66"/>
      <c r="AN22" s="66"/>
      <c r="AO22" s="66"/>
      <c r="AP22" s="67"/>
      <c r="AQ22" s="67"/>
    </row>
    <row r="23" spans="1:43" x14ac:dyDescent="0.2">
      <c r="A23" s="13" t="s">
        <v>5</v>
      </c>
      <c r="B23" s="16">
        <f t="shared" si="2"/>
        <v>165</v>
      </c>
      <c r="C23" s="16">
        <f t="shared" si="3"/>
        <v>250.76923076923077</v>
      </c>
      <c r="D23" s="16">
        <f t="shared" si="4"/>
        <v>309</v>
      </c>
      <c r="E23" s="17">
        <f t="shared" si="1"/>
        <v>3.8218002666333462E-2</v>
      </c>
      <c r="F23" s="17">
        <f t="shared" si="11"/>
        <v>2.9758556441148727E-2</v>
      </c>
      <c r="I23" s="18" t="s">
        <v>48</v>
      </c>
      <c r="J23" s="18" t="s">
        <v>5</v>
      </c>
      <c r="K23" s="18" t="s">
        <v>35</v>
      </c>
      <c r="L23" s="18" t="s">
        <v>46</v>
      </c>
      <c r="M23" s="18" t="s">
        <v>48</v>
      </c>
      <c r="N23" s="32">
        <v>145</v>
      </c>
      <c r="O23" s="32">
        <v>154</v>
      </c>
      <c r="P23" s="32">
        <v>150</v>
      </c>
      <c r="Q23" s="32">
        <v>169</v>
      </c>
      <c r="R23" s="32">
        <v>182</v>
      </c>
      <c r="S23" s="32">
        <v>190</v>
      </c>
      <c r="T23" s="32">
        <v>205</v>
      </c>
      <c r="U23" s="32">
        <v>213</v>
      </c>
      <c r="V23" s="32">
        <v>226</v>
      </c>
      <c r="W23" s="32">
        <v>237</v>
      </c>
      <c r="X23" s="32">
        <v>239</v>
      </c>
      <c r="Y23" s="32">
        <v>251</v>
      </c>
      <c r="Z23" s="32">
        <v>265</v>
      </c>
      <c r="AA23" s="32">
        <v>277</v>
      </c>
      <c r="AB23" s="32">
        <v>286</v>
      </c>
      <c r="AC23" s="32">
        <v>287</v>
      </c>
      <c r="AD23" s="32">
        <v>286</v>
      </c>
      <c r="AE23" s="32">
        <v>298</v>
      </c>
      <c r="AF23" s="32">
        <v>313</v>
      </c>
      <c r="AG23" s="32">
        <v>316</v>
      </c>
      <c r="AH23" s="32"/>
      <c r="AI23" s="32"/>
      <c r="AK23" s="65"/>
      <c r="AL23" s="65"/>
      <c r="AM23" s="66"/>
      <c r="AN23" s="66"/>
      <c r="AO23" s="66"/>
      <c r="AP23" s="67"/>
      <c r="AQ23" s="67"/>
    </row>
    <row r="24" spans="1:43" x14ac:dyDescent="0.2">
      <c r="A24" s="13" t="s">
        <v>6</v>
      </c>
      <c r="B24" s="16">
        <f t="shared" si="2"/>
        <v>280.83333333333331</v>
      </c>
      <c r="C24" s="16">
        <f t="shared" si="3"/>
        <v>239.61538461538461</v>
      </c>
      <c r="D24" s="16">
        <f t="shared" si="4"/>
        <v>278.66666666666669</v>
      </c>
      <c r="E24" s="17">
        <f t="shared" si="1"/>
        <v>6.3361422392091528E-3</v>
      </c>
      <c r="F24" s="17">
        <f t="shared" si="11"/>
        <v>1.4493509240927125E-2</v>
      </c>
      <c r="I24" s="18" t="s">
        <v>48</v>
      </c>
      <c r="J24" s="18" t="s">
        <v>6</v>
      </c>
      <c r="K24" s="18" t="s">
        <v>35</v>
      </c>
      <c r="L24" s="18" t="s">
        <v>47</v>
      </c>
      <c r="M24" s="18" t="s">
        <v>48</v>
      </c>
      <c r="N24" s="32">
        <v>306</v>
      </c>
      <c r="O24" s="32">
        <v>300</v>
      </c>
      <c r="P24" s="32">
        <v>289</v>
      </c>
      <c r="Q24" s="32">
        <v>274</v>
      </c>
      <c r="R24" s="32">
        <v>262</v>
      </c>
      <c r="S24" s="32">
        <v>254</v>
      </c>
      <c r="T24" s="32">
        <v>241</v>
      </c>
      <c r="U24" s="32">
        <v>212</v>
      </c>
      <c r="V24" s="32">
        <v>201</v>
      </c>
      <c r="W24" s="32">
        <v>217</v>
      </c>
      <c r="X24" s="32">
        <v>229</v>
      </c>
      <c r="Y24" s="32">
        <v>236</v>
      </c>
      <c r="Z24" s="32">
        <v>230</v>
      </c>
      <c r="AA24" s="32">
        <v>234</v>
      </c>
      <c r="AB24" s="32">
        <v>246</v>
      </c>
      <c r="AC24" s="32">
        <v>264</v>
      </c>
      <c r="AD24" s="32">
        <v>277</v>
      </c>
      <c r="AE24" s="32">
        <v>274</v>
      </c>
      <c r="AF24" s="32">
        <v>280</v>
      </c>
      <c r="AG24" s="32">
        <v>282</v>
      </c>
      <c r="AH24" s="32"/>
      <c r="AI24" s="32"/>
      <c r="AK24" s="65"/>
      <c r="AL24" s="65"/>
      <c r="AM24" s="66"/>
      <c r="AN24" s="66"/>
      <c r="AO24" s="66"/>
      <c r="AP24" s="67"/>
      <c r="AQ24" s="67"/>
    </row>
    <row r="25" spans="1:43" x14ac:dyDescent="0.2">
      <c r="A25" s="13" t="s">
        <v>12</v>
      </c>
      <c r="B25" s="16">
        <f t="shared" si="2"/>
        <v>196</v>
      </c>
      <c r="C25" s="16">
        <f t="shared" si="3"/>
        <v>249.15384615384616</v>
      </c>
      <c r="D25" s="16">
        <f t="shared" si="4"/>
        <v>287.33333333333331</v>
      </c>
      <c r="E25" s="17">
        <f t="shared" si="1"/>
        <v>2.0570869361220757E-2</v>
      </c>
      <c r="F25" s="17">
        <f t="shared" si="11"/>
        <v>0</v>
      </c>
      <c r="I25" s="18" t="s">
        <v>48</v>
      </c>
      <c r="J25" s="18" t="s">
        <v>7</v>
      </c>
      <c r="K25" s="18" t="s">
        <v>35</v>
      </c>
      <c r="L25" s="18" t="s">
        <v>71</v>
      </c>
      <c r="M25" s="18" t="s">
        <v>48</v>
      </c>
      <c r="N25" s="32">
        <v>151</v>
      </c>
      <c r="O25" s="32">
        <v>173</v>
      </c>
      <c r="P25" s="32">
        <v>200</v>
      </c>
      <c r="Q25" s="32">
        <v>202</v>
      </c>
      <c r="R25" s="32">
        <v>226</v>
      </c>
      <c r="S25" s="32">
        <v>224</v>
      </c>
      <c r="T25" s="32">
        <v>243</v>
      </c>
      <c r="U25" s="32">
        <v>245</v>
      </c>
      <c r="V25" s="32">
        <v>242</v>
      </c>
      <c r="W25" s="32">
        <v>230</v>
      </c>
      <c r="X25" s="32">
        <v>237</v>
      </c>
      <c r="Y25" s="32">
        <v>234</v>
      </c>
      <c r="Z25" s="32">
        <v>249</v>
      </c>
      <c r="AA25" s="32">
        <v>261</v>
      </c>
      <c r="AB25" s="32">
        <v>255</v>
      </c>
      <c r="AC25" s="32">
        <v>266</v>
      </c>
      <c r="AD25" s="32">
        <v>267</v>
      </c>
      <c r="AE25" s="32">
        <v>286</v>
      </c>
      <c r="AF25" s="32">
        <v>290</v>
      </c>
      <c r="AG25" s="32">
        <v>286</v>
      </c>
      <c r="AH25" s="32"/>
      <c r="AI25" s="32"/>
      <c r="AK25" s="65"/>
      <c r="AL25" s="65"/>
      <c r="AM25" s="66"/>
      <c r="AN25" s="66"/>
      <c r="AO25" s="66"/>
      <c r="AP25" s="67"/>
      <c r="AQ25" s="67"/>
    </row>
    <row r="26" spans="1:43" x14ac:dyDescent="0.2">
      <c r="A26" s="12" t="s">
        <v>31</v>
      </c>
      <c r="B26" s="16"/>
      <c r="C26" s="16"/>
      <c r="D26" s="16"/>
      <c r="E26" s="17"/>
      <c r="F26" s="17"/>
      <c r="I26" s="18"/>
      <c r="J26" s="18"/>
      <c r="K26" s="18"/>
      <c r="L26" s="18"/>
      <c r="M26" s="18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K26" s="65"/>
      <c r="AL26" s="65"/>
      <c r="AM26" s="66"/>
      <c r="AN26" s="66"/>
      <c r="AO26" s="66"/>
      <c r="AP26" s="67"/>
      <c r="AQ26" s="67"/>
    </row>
    <row r="27" spans="1:43" x14ac:dyDescent="0.2">
      <c r="A27" s="13" t="s">
        <v>8</v>
      </c>
      <c r="B27" s="16">
        <f t="shared" si="2"/>
        <v>91.352283036872961</v>
      </c>
      <c r="C27" s="16">
        <f t="shared" si="3"/>
        <v>108.29218240570493</v>
      </c>
      <c r="D27" s="16">
        <f t="shared" si="4"/>
        <v>121.85520702657134</v>
      </c>
      <c r="E27" s="17">
        <f t="shared" si="1"/>
        <v>2.4805075480455799E-2</v>
      </c>
      <c r="F27" s="17">
        <f t="shared" si="5"/>
        <v>-2.6993286506013021E-2</v>
      </c>
      <c r="I27" s="18" t="s">
        <v>63</v>
      </c>
      <c r="J27" s="18" t="s">
        <v>61</v>
      </c>
      <c r="K27" s="18" t="s">
        <v>17</v>
      </c>
      <c r="L27" s="18" t="s">
        <v>64</v>
      </c>
      <c r="M27" s="36" t="s">
        <v>60</v>
      </c>
      <c r="N27" s="32">
        <f t="shared" ref="N27:AI27" si="12">(N32*100)/(N32+N33-N34)</f>
        <v>76.391091572123614</v>
      </c>
      <c r="O27" s="32">
        <f t="shared" si="12"/>
        <v>87.701897827888089</v>
      </c>
      <c r="P27" s="32">
        <f t="shared" si="12"/>
        <v>96.657418167422975</v>
      </c>
      <c r="Q27" s="32">
        <f t="shared" si="12"/>
        <v>97.459814810377907</v>
      </c>
      <c r="R27" s="32">
        <f t="shared" si="12"/>
        <v>93.313189947973314</v>
      </c>
      <c r="S27" s="32">
        <f t="shared" si="12"/>
        <v>96.590285895451871</v>
      </c>
      <c r="T27" s="32">
        <f t="shared" si="12"/>
        <v>98.441618464232462</v>
      </c>
      <c r="U27" s="32">
        <f t="shared" si="12"/>
        <v>88.746617922552048</v>
      </c>
      <c r="V27" s="32">
        <f t="shared" si="12"/>
        <v>93.479253607656133</v>
      </c>
      <c r="W27" s="32">
        <f t="shared" si="12"/>
        <v>100.79715270461418</v>
      </c>
      <c r="X27" s="32">
        <f t="shared" si="12"/>
        <v>115.2720343867565</v>
      </c>
      <c r="Y27" s="32">
        <f t="shared" si="12"/>
        <v>115.82415610519381</v>
      </c>
      <c r="Z27" s="32">
        <f t="shared" si="12"/>
        <v>102.58300273736161</v>
      </c>
      <c r="AA27" s="32">
        <f t="shared" si="12"/>
        <v>115.76777273297367</v>
      </c>
      <c r="AB27" s="32">
        <f t="shared" si="12"/>
        <v>112.80057049342651</v>
      </c>
      <c r="AC27" s="32">
        <f t="shared" si="12"/>
        <v>124.14578548802211</v>
      </c>
      <c r="AD27" s="32">
        <f t="shared" si="12"/>
        <v>113.74305953792364</v>
      </c>
      <c r="AE27" s="32">
        <f t="shared" si="12"/>
        <v>129.6070611979994</v>
      </c>
      <c r="AF27" s="32">
        <f t="shared" si="12"/>
        <v>128.8787728826448</v>
      </c>
      <c r="AG27" s="32">
        <f t="shared" si="12"/>
        <v>124.48944747731021</v>
      </c>
      <c r="AH27" s="73">
        <f t="shared" si="12"/>
        <v>110.13128292154305</v>
      </c>
      <c r="AI27" s="73">
        <f t="shared" si="12"/>
        <v>116.16947065335928</v>
      </c>
      <c r="AK27" s="65"/>
      <c r="AL27" s="65"/>
      <c r="AM27" s="66"/>
      <c r="AN27" s="66"/>
      <c r="AO27" s="66"/>
      <c r="AP27" s="67"/>
      <c r="AQ27" s="67"/>
    </row>
    <row r="28" spans="1:43" x14ac:dyDescent="0.2">
      <c r="A28" s="13" t="s">
        <v>5</v>
      </c>
      <c r="B28" s="16">
        <f t="shared" si="2"/>
        <v>66.362795312630908</v>
      </c>
      <c r="C28" s="16">
        <f t="shared" si="3"/>
        <v>69.221178172088102</v>
      </c>
      <c r="D28" s="16">
        <f t="shared" si="4"/>
        <v>94.612561187065538</v>
      </c>
      <c r="E28" s="17">
        <f t="shared" si="1"/>
        <v>7.4890156439077774E-2</v>
      </c>
      <c r="F28" s="17">
        <f t="shared" si="5"/>
        <v>-2.2359634759317685E-2</v>
      </c>
      <c r="I28" s="18" t="s">
        <v>63</v>
      </c>
      <c r="J28" s="18" t="s">
        <v>5</v>
      </c>
      <c r="K28" s="18" t="s">
        <v>17</v>
      </c>
      <c r="L28" s="18" t="s">
        <v>64</v>
      </c>
      <c r="M28" s="36" t="s">
        <v>60</v>
      </c>
      <c r="N28" s="32">
        <f t="shared" ref="N28:AI28" si="13">(N35*100)/(N35+N36-N37)</f>
        <v>67.075639900047278</v>
      </c>
      <c r="O28" s="32">
        <f t="shared" si="13"/>
        <v>83.900173443533944</v>
      </c>
      <c r="P28" s="32">
        <f t="shared" si="13"/>
        <v>83.28015748478694</v>
      </c>
      <c r="Q28" s="32">
        <f t="shared" si="13"/>
        <v>55.046637761167688</v>
      </c>
      <c r="R28" s="32">
        <f t="shared" si="13"/>
        <v>64.727514874571966</v>
      </c>
      <c r="S28" s="32">
        <f t="shared" si="13"/>
        <v>44.14664841167766</v>
      </c>
      <c r="T28" s="32">
        <f t="shared" si="13"/>
        <v>52.637725562756984</v>
      </c>
      <c r="U28" s="32">
        <f t="shared" si="13"/>
        <v>46.710612913246528</v>
      </c>
      <c r="V28" s="32">
        <f t="shared" si="13"/>
        <v>69.925546667297652</v>
      </c>
      <c r="W28" s="32">
        <f t="shared" si="13"/>
        <v>57.483401926022538</v>
      </c>
      <c r="X28" s="32">
        <f t="shared" si="13"/>
        <v>52.944535263794435</v>
      </c>
      <c r="Y28" s="32">
        <f t="shared" si="13"/>
        <v>64.347189469207876</v>
      </c>
      <c r="Z28" s="32">
        <f t="shared" si="13"/>
        <v>72.153790307020842</v>
      </c>
      <c r="AA28" s="32">
        <f t="shared" si="13"/>
        <v>74.131710258991049</v>
      </c>
      <c r="AB28" s="32">
        <f t="shared" si="13"/>
        <v>93.408246430072822</v>
      </c>
      <c r="AC28" s="32">
        <f t="shared" si="13"/>
        <v>87.088613003052544</v>
      </c>
      <c r="AD28" s="32">
        <f t="shared" si="13"/>
        <v>79.878564876382811</v>
      </c>
      <c r="AE28" s="32">
        <f t="shared" si="13"/>
        <v>105.01873114762182</v>
      </c>
      <c r="AF28" s="32">
        <f t="shared" si="13"/>
        <v>88.499263800519117</v>
      </c>
      <c r="AG28" s="32">
        <f t="shared" si="13"/>
        <v>93.518080903279099</v>
      </c>
      <c r="AH28" s="73">
        <f t="shared" si="13"/>
        <v>90.090363747760719</v>
      </c>
      <c r="AI28" s="73">
        <f t="shared" si="13"/>
        <v>95.936366336146961</v>
      </c>
      <c r="AK28" s="65"/>
      <c r="AL28" s="65"/>
      <c r="AM28" s="66"/>
      <c r="AN28" s="66"/>
      <c r="AO28" s="66"/>
      <c r="AP28" s="67"/>
      <c r="AQ28" s="67"/>
    </row>
    <row r="29" spans="1:43" x14ac:dyDescent="0.2">
      <c r="A29" s="13" t="s">
        <v>6</v>
      </c>
      <c r="B29" s="16">
        <f t="shared" si="2"/>
        <v>77.967592837993323</v>
      </c>
      <c r="C29" s="16">
        <f t="shared" si="3"/>
        <v>68.22654520319665</v>
      </c>
      <c r="D29" s="16">
        <f t="shared" si="4"/>
        <v>78.211850661504712</v>
      </c>
      <c r="E29" s="17">
        <f t="shared" si="1"/>
        <v>1.1684016277848883E-2</v>
      </c>
      <c r="F29" s="17">
        <f t="shared" si="5"/>
        <v>3.4730607236471513E-2</v>
      </c>
      <c r="I29" s="18" t="s">
        <v>63</v>
      </c>
      <c r="J29" s="18" t="s">
        <v>6</v>
      </c>
      <c r="K29" s="18" t="s">
        <v>17</v>
      </c>
      <c r="L29" s="18" t="s">
        <v>64</v>
      </c>
      <c r="M29" s="36" t="s">
        <v>60</v>
      </c>
      <c r="N29" s="32">
        <f t="shared" ref="N29:AI29" si="14">(N38*100)/(N38+N39-N40)</f>
        <v>90.361452373279008</v>
      </c>
      <c r="O29" s="32">
        <f t="shared" si="14"/>
        <v>85.586583650832267</v>
      </c>
      <c r="P29" s="32">
        <f t="shared" si="14"/>
        <v>81.137697697850513</v>
      </c>
      <c r="Q29" s="32">
        <f t="shared" si="14"/>
        <v>73.507675110837923</v>
      </c>
      <c r="R29" s="32">
        <f t="shared" si="14"/>
        <v>73.365963288069921</v>
      </c>
      <c r="S29" s="32">
        <f t="shared" si="14"/>
        <v>63.846184907090311</v>
      </c>
      <c r="T29" s="32">
        <f t="shared" si="14"/>
        <v>66.769145106915929</v>
      </c>
      <c r="U29" s="32">
        <f t="shared" si="14"/>
        <v>75.685377997196866</v>
      </c>
      <c r="V29" s="32">
        <f t="shared" si="14"/>
        <v>77.683343806989868</v>
      </c>
      <c r="W29" s="32">
        <f t="shared" si="14"/>
        <v>65.68229114175648</v>
      </c>
      <c r="X29" s="32">
        <f t="shared" si="14"/>
        <v>63.978422519057595</v>
      </c>
      <c r="Y29" s="32">
        <f t="shared" si="14"/>
        <v>67.489988805785501</v>
      </c>
      <c r="Z29" s="32">
        <f t="shared" si="14"/>
        <v>69.120187611226001</v>
      </c>
      <c r="AA29" s="32">
        <f t="shared" si="14"/>
        <v>64.043203883115552</v>
      </c>
      <c r="AB29" s="32">
        <f t="shared" si="14"/>
        <v>65.321501813772699</v>
      </c>
      <c r="AC29" s="32">
        <f t="shared" si="14"/>
        <v>66.601218406837077</v>
      </c>
      <c r="AD29" s="32">
        <f t="shared" si="14"/>
        <v>67.3280150789017</v>
      </c>
      <c r="AE29" s="32">
        <f t="shared" si="14"/>
        <v>73.396206562910848</v>
      </c>
      <c r="AF29" s="32">
        <f t="shared" si="14"/>
        <v>75.966546019757743</v>
      </c>
      <c r="AG29" s="32">
        <f t="shared" si="14"/>
        <v>78.648122949658401</v>
      </c>
      <c r="AH29" s="73">
        <f t="shared" si="14"/>
        <v>78.912196439943898</v>
      </c>
      <c r="AI29" s="73">
        <f t="shared" si="14"/>
        <v>84.136181335252658</v>
      </c>
      <c r="AK29" s="65"/>
      <c r="AL29" s="65"/>
      <c r="AM29" s="66"/>
      <c r="AN29" s="66"/>
      <c r="AO29" s="66"/>
      <c r="AP29" s="67"/>
      <c r="AQ29" s="67"/>
    </row>
    <row r="30" spans="1:43" x14ac:dyDescent="0.2">
      <c r="A30" s="13" t="s">
        <v>28</v>
      </c>
      <c r="B30" s="16">
        <f t="shared" si="2"/>
        <v>99.567018648433645</v>
      </c>
      <c r="C30" s="16">
        <f t="shared" si="3"/>
        <v>97.472951642969292</v>
      </c>
      <c r="D30" s="16">
        <f t="shared" si="4"/>
        <v>94.291043789823107</v>
      </c>
      <c r="E30" s="17">
        <f t="shared" si="1"/>
        <v>-3.2854133295529665E-4</v>
      </c>
      <c r="F30" s="17">
        <f>(100*(EXP(LN(AG30/AE30)/($AG$11-$AE$11)))-100)/100</f>
        <v>-1.1671320245852712E-2</v>
      </c>
      <c r="I30" s="18" t="s">
        <v>63</v>
      </c>
      <c r="J30" s="18" t="s">
        <v>7</v>
      </c>
      <c r="K30" s="18" t="s">
        <v>17</v>
      </c>
      <c r="L30" s="18" t="s">
        <v>64</v>
      </c>
      <c r="M30" s="36" t="s">
        <v>60</v>
      </c>
      <c r="N30" s="32">
        <f t="shared" ref="N30:AG30" si="15">(N41*100)/(N41+N42-N43)</f>
        <v>98.593280690361226</v>
      </c>
      <c r="O30" s="32">
        <f t="shared" si="15"/>
        <v>99.2617152023426</v>
      </c>
      <c r="P30" s="32">
        <f t="shared" si="15"/>
        <v>102.03857950672025</v>
      </c>
      <c r="Q30" s="32">
        <f t="shared" si="15"/>
        <v>101.01795929946456</v>
      </c>
      <c r="R30" s="32">
        <f t="shared" si="15"/>
        <v>99.893865897319003</v>
      </c>
      <c r="S30" s="32">
        <f t="shared" si="15"/>
        <v>96.596711294394254</v>
      </c>
      <c r="T30" s="32">
        <f t="shared" si="15"/>
        <v>98.407925079857804</v>
      </c>
      <c r="U30" s="32">
        <f t="shared" si="15"/>
        <v>96.483386350909271</v>
      </c>
      <c r="V30" s="32">
        <f t="shared" si="15"/>
        <v>102.36142495414997</v>
      </c>
      <c r="W30" s="32">
        <f t="shared" si="15"/>
        <v>99.275313871356218</v>
      </c>
      <c r="X30" s="32">
        <f t="shared" si="15"/>
        <v>99.775162427196349</v>
      </c>
      <c r="Y30" s="32">
        <f t="shared" si="15"/>
        <v>97.530894396188941</v>
      </c>
      <c r="Z30" s="32">
        <f t="shared" si="15"/>
        <v>96.468709985048363</v>
      </c>
      <c r="AA30" s="32">
        <f t="shared" si="15"/>
        <v>95.20273027770061</v>
      </c>
      <c r="AB30" s="32">
        <f t="shared" si="15"/>
        <v>96.702327415489165</v>
      </c>
      <c r="AC30" s="32">
        <f t="shared" si="15"/>
        <v>96.259701703207256</v>
      </c>
      <c r="AD30" s="32">
        <f t="shared" si="15"/>
        <v>95.867517054171614</v>
      </c>
      <c r="AE30" s="32">
        <f t="shared" si="15"/>
        <v>96.2165665489308</v>
      </c>
      <c r="AF30" s="32">
        <f t="shared" si="15"/>
        <v>92.672840400508818</v>
      </c>
      <c r="AG30" s="32">
        <f t="shared" si="15"/>
        <v>93.983724420029716</v>
      </c>
      <c r="AH30" s="73"/>
      <c r="AI30" s="73"/>
      <c r="AK30" s="65"/>
      <c r="AL30" s="65"/>
      <c r="AM30" s="66"/>
      <c r="AN30" s="66"/>
      <c r="AO30" s="66"/>
      <c r="AP30" s="67"/>
      <c r="AQ30" s="67"/>
    </row>
    <row r="31" spans="1:43" x14ac:dyDescent="0.2">
      <c r="A31" s="14" t="s">
        <v>164</v>
      </c>
      <c r="B31" s="15"/>
      <c r="C31" s="15"/>
      <c r="D31" s="15"/>
      <c r="E31" s="15"/>
      <c r="F31" s="15"/>
      <c r="G31" s="15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K31" s="65"/>
      <c r="AL31" s="65"/>
      <c r="AM31" s="66"/>
      <c r="AN31" s="66"/>
      <c r="AO31" s="66"/>
      <c r="AP31" s="67"/>
      <c r="AQ31" s="67"/>
    </row>
    <row r="32" spans="1:43" x14ac:dyDescent="0.2">
      <c r="A32" s="14" t="s">
        <v>30</v>
      </c>
      <c r="B32" s="15"/>
      <c r="C32" s="15"/>
      <c r="D32" s="15"/>
      <c r="E32" s="15"/>
      <c r="F32" s="15"/>
      <c r="G32" s="15"/>
      <c r="I32" s="18" t="s">
        <v>73</v>
      </c>
      <c r="J32" s="18" t="s">
        <v>61</v>
      </c>
      <c r="K32" s="18" t="s">
        <v>62</v>
      </c>
      <c r="L32" s="18" t="s">
        <v>38</v>
      </c>
      <c r="M32" s="18" t="s">
        <v>73</v>
      </c>
      <c r="N32" s="32">
        <v>103542.791</v>
      </c>
      <c r="O32" s="32">
        <v>95996.168000000005</v>
      </c>
      <c r="P32" s="32">
        <v>78469.993000000002</v>
      </c>
      <c r="Q32" s="32">
        <v>61748.146999999997</v>
      </c>
      <c r="R32" s="32">
        <v>67459.873000000007</v>
      </c>
      <c r="S32" s="32">
        <v>86691.582999999999</v>
      </c>
      <c r="T32" s="32">
        <v>46799.614000000001</v>
      </c>
      <c r="U32" s="32">
        <v>53697.428</v>
      </c>
      <c r="V32" s="32">
        <v>64131.182999999997</v>
      </c>
      <c r="W32" s="32">
        <v>83232.888999999996</v>
      </c>
      <c r="X32" s="32">
        <v>84696.163</v>
      </c>
      <c r="Y32" s="32">
        <v>65411.508000000002</v>
      </c>
      <c r="Z32" s="32">
        <v>76074.528999999995</v>
      </c>
      <c r="AA32" s="32">
        <v>76372.214999999997</v>
      </c>
      <c r="AB32" s="32">
        <v>76267.904999999999</v>
      </c>
      <c r="AC32" s="32">
        <v>79972.899999999994</v>
      </c>
      <c r="AD32" s="32">
        <v>106172.03599999999</v>
      </c>
      <c r="AE32" s="32">
        <v>95311.913</v>
      </c>
      <c r="AF32" s="32">
        <v>59270.836000000003</v>
      </c>
      <c r="AG32" s="32">
        <v>91440.65</v>
      </c>
      <c r="AH32" s="73">
        <f t="shared" ref="AH32:AH40" si="16">AG32+(AG32*AP32)</f>
        <v>68132.273897467589</v>
      </c>
      <c r="AI32" s="73">
        <f t="shared" ref="AI32:AI40" si="17">AH32+(AH32*AQ32)</f>
        <v>92111.403471800775</v>
      </c>
      <c r="AK32" s="65" t="s">
        <v>151</v>
      </c>
      <c r="AL32" s="65" t="s">
        <v>73</v>
      </c>
      <c r="AM32" s="66">
        <v>90087.830000000016</v>
      </c>
      <c r="AN32" s="66">
        <v>67124.289999999994</v>
      </c>
      <c r="AO32" s="66">
        <v>90748.66</v>
      </c>
      <c r="AP32" s="67">
        <f t="shared" si="6"/>
        <v>-0.25490168871866509</v>
      </c>
      <c r="AQ32" s="67">
        <f t="shared" si="6"/>
        <v>0.35194964445806448</v>
      </c>
    </row>
    <row r="33" spans="1:43" x14ac:dyDescent="0.2">
      <c r="A33" s="14" t="s">
        <v>43</v>
      </c>
      <c r="B33" s="15"/>
      <c r="C33" s="15"/>
      <c r="D33" s="15"/>
      <c r="E33" s="15"/>
      <c r="F33" s="15"/>
      <c r="G33" s="15"/>
      <c r="I33" s="18" t="s">
        <v>74</v>
      </c>
      <c r="J33" s="18" t="s">
        <v>61</v>
      </c>
      <c r="K33" s="18" t="s">
        <v>62</v>
      </c>
      <c r="L33" s="18" t="s">
        <v>38</v>
      </c>
      <c r="M33" s="18" t="s">
        <v>76</v>
      </c>
      <c r="N33" s="32">
        <v>32031.625</v>
      </c>
      <c r="O33" s="32">
        <v>13501.474</v>
      </c>
      <c r="P33" s="32">
        <v>4339.5839999999998</v>
      </c>
      <c r="Q33" s="32">
        <v>3958.7869999999998</v>
      </c>
      <c r="R33" s="32">
        <v>5563.4449999999997</v>
      </c>
      <c r="S33" s="32">
        <v>5092.6639999999998</v>
      </c>
      <c r="T33" s="32">
        <v>2889.4380000000001</v>
      </c>
      <c r="U33" s="32">
        <v>7834.5690000000004</v>
      </c>
      <c r="V33" s="32">
        <v>5814.6890000000003</v>
      </c>
      <c r="W33" s="32">
        <v>2863.33</v>
      </c>
      <c r="X33" s="32">
        <v>2399.038</v>
      </c>
      <c r="Y33" s="32">
        <v>2718.306</v>
      </c>
      <c r="Z33" s="32">
        <v>4046.2469999999998</v>
      </c>
      <c r="AA33" s="32">
        <v>2239.4380000000001</v>
      </c>
      <c r="AB33" s="32">
        <v>2909.9070000000002</v>
      </c>
      <c r="AC33" s="32">
        <v>1658.662</v>
      </c>
      <c r="AD33" s="32">
        <v>1498.585</v>
      </c>
      <c r="AE33" s="32">
        <v>796.61900000000003</v>
      </c>
      <c r="AF33" s="32">
        <v>895.27099999999996</v>
      </c>
      <c r="AG33" s="32">
        <v>1358.4639999999999</v>
      </c>
      <c r="AH33" s="73">
        <f t="shared" si="16"/>
        <v>1713.0504618199402</v>
      </c>
      <c r="AI33" s="73">
        <f t="shared" si="17"/>
        <v>1139.7612200891281</v>
      </c>
      <c r="AK33" s="65" t="s">
        <v>151</v>
      </c>
      <c r="AL33" s="65" t="s">
        <v>74</v>
      </c>
      <c r="AM33" s="66">
        <v>765.18999999999994</v>
      </c>
      <c r="AN33" s="66">
        <v>964.92000000000007</v>
      </c>
      <c r="AO33" s="66">
        <v>642</v>
      </c>
      <c r="AP33" s="67">
        <f t="shared" si="6"/>
        <v>0.26102013878905911</v>
      </c>
      <c r="AQ33" s="67">
        <f t="shared" si="6"/>
        <v>-0.33465986817560012</v>
      </c>
    </row>
    <row r="34" spans="1:43" x14ac:dyDescent="0.2">
      <c r="I34" s="18" t="s">
        <v>75</v>
      </c>
      <c r="J34" s="18" t="s">
        <v>61</v>
      </c>
      <c r="K34" s="18" t="s">
        <v>62</v>
      </c>
      <c r="L34" s="18" t="s">
        <v>38</v>
      </c>
      <c r="M34" s="18" t="s">
        <v>77</v>
      </c>
      <c r="N34" s="32">
        <v>31.398</v>
      </c>
      <c r="O34" s="32">
        <v>40.298000000000002</v>
      </c>
      <c r="P34" s="32">
        <v>1625.9549999999999</v>
      </c>
      <c r="Q34" s="32">
        <v>2349.3879999999999</v>
      </c>
      <c r="R34" s="32">
        <v>729.28</v>
      </c>
      <c r="S34" s="32">
        <v>2032.3820000000001</v>
      </c>
      <c r="T34" s="32">
        <v>2148.576</v>
      </c>
      <c r="U34" s="32">
        <v>1025.547</v>
      </c>
      <c r="V34" s="32">
        <v>1341.1489999999999</v>
      </c>
      <c r="W34" s="32">
        <v>3521.576</v>
      </c>
      <c r="X34" s="32">
        <v>13620.17</v>
      </c>
      <c r="Y34" s="32">
        <v>11654.973</v>
      </c>
      <c r="Z34" s="32">
        <v>5961.7759999999998</v>
      </c>
      <c r="AA34" s="32">
        <v>12641.467000000001</v>
      </c>
      <c r="AB34" s="32">
        <v>11564.763000000001</v>
      </c>
      <c r="AC34" s="32">
        <v>17213.024000000001</v>
      </c>
      <c r="AD34" s="32">
        <v>14326.871999999999</v>
      </c>
      <c r="AE34" s="32">
        <v>22569.396000000001</v>
      </c>
      <c r="AF34" s="32">
        <v>14176.504000000001</v>
      </c>
      <c r="AG34" s="32">
        <v>19346.582999999999</v>
      </c>
      <c r="AH34" s="73">
        <f t="shared" si="16"/>
        <v>7980.7277705011493</v>
      </c>
      <c r="AI34" s="73">
        <f t="shared" si="17"/>
        <v>13960.622216531572</v>
      </c>
      <c r="AK34" s="65" t="s">
        <v>151</v>
      </c>
      <c r="AL34" s="65" t="s">
        <v>75</v>
      </c>
      <c r="AM34" s="66">
        <v>26941.66</v>
      </c>
      <c r="AN34" s="66">
        <v>11113.8</v>
      </c>
      <c r="AO34" s="66">
        <v>19441.28</v>
      </c>
      <c r="AP34" s="67">
        <f t="shared" si="6"/>
        <v>-0.58748644292890639</v>
      </c>
      <c r="AQ34" s="67">
        <f t="shared" si="6"/>
        <v>0.74929187136712916</v>
      </c>
    </row>
    <row r="35" spans="1:43" x14ac:dyDescent="0.2">
      <c r="I35" s="18" t="s">
        <v>73</v>
      </c>
      <c r="J35" s="18" t="s">
        <v>5</v>
      </c>
      <c r="K35" s="18" t="s">
        <v>62</v>
      </c>
      <c r="L35" s="18" t="s">
        <v>46</v>
      </c>
      <c r="M35" s="18" t="s">
        <v>73</v>
      </c>
      <c r="N35" s="32">
        <v>993.18899999999996</v>
      </c>
      <c r="O35" s="32">
        <v>1116.9369999999999</v>
      </c>
      <c r="P35" s="32">
        <v>909.13699999999994</v>
      </c>
      <c r="Q35" s="32">
        <v>801.48400000000004</v>
      </c>
      <c r="R35" s="32">
        <v>881.625</v>
      </c>
      <c r="S35" s="32">
        <v>798.05</v>
      </c>
      <c r="T35" s="32">
        <v>806.79</v>
      </c>
      <c r="U35" s="32">
        <v>887.17</v>
      </c>
      <c r="V35" s="32">
        <v>1418.453</v>
      </c>
      <c r="W35" s="32">
        <v>1299.241</v>
      </c>
      <c r="X35" s="32">
        <v>1224.875</v>
      </c>
      <c r="Y35" s="32">
        <v>1597.89</v>
      </c>
      <c r="Z35" s="32">
        <v>1892.2750000000001</v>
      </c>
      <c r="AA35" s="32">
        <v>2186.732</v>
      </c>
      <c r="AB35" s="32">
        <v>2755.2069999999999</v>
      </c>
      <c r="AC35" s="32">
        <v>2731.4490000000001</v>
      </c>
      <c r="AD35" s="32">
        <v>2478.2820000000002</v>
      </c>
      <c r="AE35" s="32">
        <v>3194.3809999999999</v>
      </c>
      <c r="AF35" s="32">
        <v>2987.8440000000001</v>
      </c>
      <c r="AG35" s="32">
        <v>3021.471</v>
      </c>
      <c r="AH35" s="73">
        <f t="shared" si="16"/>
        <v>2978.5988831713689</v>
      </c>
      <c r="AI35" s="73">
        <f t="shared" si="17"/>
        <v>3186.1398831927741</v>
      </c>
      <c r="AK35" s="65" t="s">
        <v>5</v>
      </c>
      <c r="AL35" s="65" t="s">
        <v>73</v>
      </c>
      <c r="AM35" s="66">
        <v>4204.62</v>
      </c>
      <c r="AN35" s="66">
        <v>4144.96</v>
      </c>
      <c r="AO35" s="66">
        <v>4433.7700000000004</v>
      </c>
      <c r="AP35" s="67">
        <f t="shared" si="6"/>
        <v>-1.4189153835542773E-2</v>
      </c>
      <c r="AQ35" s="67">
        <f t="shared" si="6"/>
        <v>6.9677391337914091E-2</v>
      </c>
    </row>
    <row r="36" spans="1:43" x14ac:dyDescent="0.2">
      <c r="A36" s="14"/>
      <c r="B36" s="14"/>
      <c r="C36" s="14"/>
      <c r="D36" s="14"/>
      <c r="E36" s="14"/>
      <c r="F36" s="14"/>
      <c r="G36" s="14"/>
      <c r="I36" s="18" t="s">
        <v>74</v>
      </c>
      <c r="J36" s="18" t="s">
        <v>5</v>
      </c>
      <c r="K36" s="18" t="s">
        <v>62</v>
      </c>
      <c r="L36" s="18" t="s">
        <v>46</v>
      </c>
      <c r="M36" s="18" t="s">
        <v>76</v>
      </c>
      <c r="N36" s="32">
        <v>500.68299999999999</v>
      </c>
      <c r="O36" s="32">
        <v>245.94900000000001</v>
      </c>
      <c r="P36" s="32">
        <v>272.952</v>
      </c>
      <c r="Q36" s="32">
        <v>669.41</v>
      </c>
      <c r="R36" s="32">
        <v>517.38400000000001</v>
      </c>
      <c r="S36" s="32">
        <v>1047.9970000000001</v>
      </c>
      <c r="T36" s="32">
        <v>766.85199999999998</v>
      </c>
      <c r="U36" s="32">
        <v>1052.8140000000001</v>
      </c>
      <c r="V36" s="32">
        <v>820.39599999999996</v>
      </c>
      <c r="W36" s="32">
        <v>1092.876</v>
      </c>
      <c r="X36" s="32">
        <v>1182.3789999999999</v>
      </c>
      <c r="Y36" s="32">
        <v>985.08799999999997</v>
      </c>
      <c r="Z36" s="32">
        <v>901.21299999999997</v>
      </c>
      <c r="AA36" s="32">
        <v>1103.893</v>
      </c>
      <c r="AB36" s="32">
        <v>954.14200000000005</v>
      </c>
      <c r="AC36" s="32">
        <v>1078.9549999999999</v>
      </c>
      <c r="AD36" s="32">
        <v>1254.395</v>
      </c>
      <c r="AE36" s="32">
        <v>866.69600000000003</v>
      </c>
      <c r="AF36" s="32">
        <v>1101.223</v>
      </c>
      <c r="AG36" s="32">
        <v>1015.432</v>
      </c>
      <c r="AH36" s="73">
        <f t="shared" si="16"/>
        <v>923.53059947291752</v>
      </c>
      <c r="AI36" s="73">
        <f t="shared" si="17"/>
        <v>837.20719278541969</v>
      </c>
      <c r="AK36" s="65" t="s">
        <v>5</v>
      </c>
      <c r="AL36" s="65" t="s">
        <v>74</v>
      </c>
      <c r="AM36" s="66">
        <v>899.29</v>
      </c>
      <c r="AN36" s="66">
        <v>817.9</v>
      </c>
      <c r="AO36" s="66">
        <v>741.45</v>
      </c>
      <c r="AP36" s="67">
        <f t="shared" si="6"/>
        <v>-9.0504731510413758E-2</v>
      </c>
      <c r="AQ36" s="67">
        <f t="shared" si="6"/>
        <v>-9.3471084484655742E-2</v>
      </c>
    </row>
    <row r="37" spans="1:43" x14ac:dyDescent="0.2">
      <c r="F37" s="14"/>
      <c r="G37" s="14"/>
      <c r="I37" s="18" t="s">
        <v>75</v>
      </c>
      <c r="J37" s="18" t="s">
        <v>5</v>
      </c>
      <c r="K37" s="18" t="s">
        <v>62</v>
      </c>
      <c r="L37" s="18" t="s">
        <v>46</v>
      </c>
      <c r="M37" s="18" t="s">
        <v>77</v>
      </c>
      <c r="N37" s="32">
        <v>13.172000000000001</v>
      </c>
      <c r="O37" s="32">
        <v>31.617000000000001</v>
      </c>
      <c r="P37" s="32">
        <v>90.427999999999997</v>
      </c>
      <c r="Q37" s="32">
        <v>14.885</v>
      </c>
      <c r="R37" s="32">
        <v>36.953000000000003</v>
      </c>
      <c r="S37" s="32">
        <v>38.322000000000003</v>
      </c>
      <c r="T37" s="32">
        <v>40.92</v>
      </c>
      <c r="U37" s="32">
        <v>40.694000000000003</v>
      </c>
      <c r="V37" s="32">
        <v>210.33</v>
      </c>
      <c r="W37" s="32">
        <v>131.91499999999999</v>
      </c>
      <c r="X37" s="32">
        <v>93.748000000000005</v>
      </c>
      <c r="Y37" s="32">
        <v>99.745999999999995</v>
      </c>
      <c r="Z37" s="32">
        <v>170.93</v>
      </c>
      <c r="AA37" s="32">
        <v>340.83199999999999</v>
      </c>
      <c r="AB37" s="32">
        <v>759.70899999999995</v>
      </c>
      <c r="AC37" s="32">
        <v>674.00199999999995</v>
      </c>
      <c r="AD37" s="32">
        <v>630.11500000000001</v>
      </c>
      <c r="AE37" s="32">
        <v>1019.352</v>
      </c>
      <c r="AF37" s="32">
        <v>712.94399999999996</v>
      </c>
      <c r="AG37" s="32">
        <v>806.00800000000004</v>
      </c>
      <c r="AH37" s="73">
        <f t="shared" si="16"/>
        <v>595.89476534311996</v>
      </c>
      <c r="AI37" s="73">
        <f t="shared" si="17"/>
        <v>702.24997289529529</v>
      </c>
      <c r="AK37" s="65" t="s">
        <v>5</v>
      </c>
      <c r="AL37" s="65" t="s">
        <v>75</v>
      </c>
      <c r="AM37" s="66">
        <v>1809.28</v>
      </c>
      <c r="AN37" s="66">
        <v>1337.63</v>
      </c>
      <c r="AO37" s="66">
        <v>1576.37</v>
      </c>
      <c r="AP37" s="67">
        <f t="shared" si="6"/>
        <v>-0.26068380792359386</v>
      </c>
      <c r="AQ37" s="67">
        <f t="shared" si="6"/>
        <v>0.17847984868760403</v>
      </c>
    </row>
    <row r="38" spans="1:43" x14ac:dyDescent="0.2">
      <c r="F38" s="14"/>
      <c r="G38" s="14"/>
      <c r="I38" s="18" t="s">
        <v>73</v>
      </c>
      <c r="J38" s="18" t="s">
        <v>6</v>
      </c>
      <c r="K38" s="18" t="s">
        <v>62</v>
      </c>
      <c r="L38" s="18" t="s">
        <v>47</v>
      </c>
      <c r="M38" s="18" t="s">
        <v>73</v>
      </c>
      <c r="N38" s="32">
        <v>8260</v>
      </c>
      <c r="O38" s="32">
        <v>7513</v>
      </c>
      <c r="P38" s="32">
        <v>6803</v>
      </c>
      <c r="Q38" s="32">
        <v>5796.2</v>
      </c>
      <c r="R38" s="32">
        <v>5336.1090000000004</v>
      </c>
      <c r="S38" s="32">
        <v>4854.1750000000002</v>
      </c>
      <c r="T38" s="32">
        <v>4703.0569999999998</v>
      </c>
      <c r="U38" s="32">
        <v>4333</v>
      </c>
      <c r="V38" s="32">
        <v>4440.3239999999996</v>
      </c>
      <c r="W38" s="32">
        <v>4451.2579999999998</v>
      </c>
      <c r="X38" s="32">
        <v>4703.6450000000004</v>
      </c>
      <c r="Y38" s="32">
        <v>4950.4170000000004</v>
      </c>
      <c r="Z38" s="32">
        <v>4994.04</v>
      </c>
      <c r="AA38" s="32">
        <v>4914.0439999999999</v>
      </c>
      <c r="AB38" s="32">
        <v>5236.4589999999998</v>
      </c>
      <c r="AC38" s="32">
        <v>5755.6379999999999</v>
      </c>
      <c r="AD38" s="32">
        <v>6311.0770000000002</v>
      </c>
      <c r="AE38" s="32">
        <v>6766.4549999999999</v>
      </c>
      <c r="AF38" s="32">
        <v>7213.8059999999996</v>
      </c>
      <c r="AG38" s="32">
        <v>7566.4629999999997</v>
      </c>
      <c r="AH38" s="73">
        <f t="shared" si="16"/>
        <v>8144.6062893323315</v>
      </c>
      <c r="AI38" s="73">
        <f t="shared" si="17"/>
        <v>8636.261781146266</v>
      </c>
      <c r="AK38" s="65" t="s">
        <v>153</v>
      </c>
      <c r="AL38" s="65" t="s">
        <v>73</v>
      </c>
      <c r="AM38" s="66">
        <v>7446.7999999999993</v>
      </c>
      <c r="AN38" s="66">
        <v>8015.8</v>
      </c>
      <c r="AO38" s="66">
        <v>8499.68</v>
      </c>
      <c r="AP38" s="67">
        <f t="shared" si="6"/>
        <v>7.6408658752752989E-2</v>
      </c>
      <c r="AQ38" s="67">
        <f t="shared" si="6"/>
        <v>6.0365777589261219E-2</v>
      </c>
    </row>
    <row r="39" spans="1:43" x14ac:dyDescent="0.2">
      <c r="F39" s="14"/>
      <c r="G39" s="14"/>
      <c r="I39" s="18" t="s">
        <v>74</v>
      </c>
      <c r="J39" s="18" t="s">
        <v>6</v>
      </c>
      <c r="K39" s="18" t="s">
        <v>62</v>
      </c>
      <c r="L39" s="18" t="s">
        <v>47</v>
      </c>
      <c r="M39" s="18" t="s">
        <v>76</v>
      </c>
      <c r="N39" s="32">
        <v>881.71199999999999</v>
      </c>
      <c r="O39" s="32">
        <v>1267.355</v>
      </c>
      <c r="P39" s="32">
        <v>1599.78</v>
      </c>
      <c r="Q39" s="32">
        <v>2101.7860000000001</v>
      </c>
      <c r="R39" s="32">
        <v>1983.7760000000001</v>
      </c>
      <c r="S39" s="32">
        <v>2786.373</v>
      </c>
      <c r="T39" s="32">
        <v>2359.8090000000002</v>
      </c>
      <c r="U39" s="32">
        <v>1401.759</v>
      </c>
      <c r="V39" s="32">
        <v>1300.585</v>
      </c>
      <c r="W39" s="32">
        <v>2349.3159999999998</v>
      </c>
      <c r="X39" s="32">
        <v>2669.2429999999999</v>
      </c>
      <c r="Y39" s="32">
        <v>2412.4490000000001</v>
      </c>
      <c r="Z39" s="32">
        <v>2262.4050000000002</v>
      </c>
      <c r="AA39" s="32">
        <v>2812.4470000000001</v>
      </c>
      <c r="AB39" s="32">
        <v>2831.047</v>
      </c>
      <c r="AC39" s="32">
        <v>2943.7049999999999</v>
      </c>
      <c r="AD39" s="32">
        <v>3139.1010000000001</v>
      </c>
      <c r="AE39" s="32">
        <v>2518.4679999999998</v>
      </c>
      <c r="AF39" s="32">
        <v>2322.88</v>
      </c>
      <c r="AG39" s="32">
        <v>2124.6179999999999</v>
      </c>
      <c r="AH39" s="73">
        <f t="shared" si="16"/>
        <v>2237.8966613082039</v>
      </c>
      <c r="AI39" s="73">
        <f t="shared" si="17"/>
        <v>1778.1728027993352</v>
      </c>
      <c r="AK39" s="65" t="s">
        <v>153</v>
      </c>
      <c r="AL39" s="65" t="s">
        <v>74</v>
      </c>
      <c r="AM39" s="66">
        <v>2742.08</v>
      </c>
      <c r="AN39" s="66">
        <v>2888.2799999999997</v>
      </c>
      <c r="AO39" s="66">
        <v>2294.9500000000003</v>
      </c>
      <c r="AP39" s="67">
        <f t="shared" si="6"/>
        <v>5.331718987046323E-2</v>
      </c>
      <c r="AQ39" s="67">
        <f t="shared" si="6"/>
        <v>-0.20542675917847283</v>
      </c>
    </row>
    <row r="40" spans="1:43" x14ac:dyDescent="0.2">
      <c r="F40" s="14"/>
      <c r="G40" s="14"/>
      <c r="I40" s="18" t="s">
        <v>75</v>
      </c>
      <c r="J40" s="18" t="s">
        <v>6</v>
      </c>
      <c r="K40" s="18" t="s">
        <v>62</v>
      </c>
      <c r="L40" s="18" t="s">
        <v>47</v>
      </c>
      <c r="M40" s="18" t="s">
        <v>77</v>
      </c>
      <c r="N40" s="32">
        <v>0.64600000000000002</v>
      </c>
      <c r="O40" s="32">
        <v>2.11</v>
      </c>
      <c r="P40" s="32">
        <v>18.268000000000001</v>
      </c>
      <c r="Q40" s="32">
        <v>12.823</v>
      </c>
      <c r="R40" s="32">
        <v>46.609000000000002</v>
      </c>
      <c r="S40" s="32">
        <v>37.627000000000002</v>
      </c>
      <c r="T40" s="32">
        <v>19.108000000000001</v>
      </c>
      <c r="U40" s="32">
        <v>9.7430000000000003</v>
      </c>
      <c r="V40" s="32">
        <v>24.981000000000002</v>
      </c>
      <c r="W40" s="32">
        <v>23.620999999999999</v>
      </c>
      <c r="X40" s="32">
        <v>20.963999999999999</v>
      </c>
      <c r="Y40" s="32">
        <v>27.827000000000002</v>
      </c>
      <c r="Z40" s="32">
        <v>31.291</v>
      </c>
      <c r="AA40" s="32">
        <v>53.476999999999997</v>
      </c>
      <c r="AB40" s="32">
        <v>51.066000000000003</v>
      </c>
      <c r="AC40" s="32">
        <v>57.402000000000001</v>
      </c>
      <c r="AD40" s="32">
        <v>76.551000000000002</v>
      </c>
      <c r="AE40" s="32">
        <v>65.843000000000004</v>
      </c>
      <c r="AF40" s="32">
        <v>40.655999999999999</v>
      </c>
      <c r="AG40" s="32">
        <v>70.427999999999997</v>
      </c>
      <c r="AH40" s="73">
        <f t="shared" si="16"/>
        <v>61.403479621780235</v>
      </c>
      <c r="AI40" s="73">
        <f t="shared" si="17"/>
        <v>149.81163090968374</v>
      </c>
      <c r="AK40" s="65" t="s">
        <v>153</v>
      </c>
      <c r="AL40" s="65" t="s">
        <v>75</v>
      </c>
      <c r="AM40" s="66">
        <v>30.669999999999998</v>
      </c>
      <c r="AN40" s="66">
        <v>26.74</v>
      </c>
      <c r="AO40" s="66">
        <v>65.240000000000009</v>
      </c>
      <c r="AP40" s="67">
        <f t="shared" si="6"/>
        <v>-0.12813824584284317</v>
      </c>
      <c r="AQ40" s="67">
        <f t="shared" si="6"/>
        <v>1.4397905759162311</v>
      </c>
    </row>
    <row r="41" spans="1:43" x14ac:dyDescent="0.2">
      <c r="F41" s="14"/>
      <c r="G41" s="14"/>
      <c r="I41" s="18" t="s">
        <v>73</v>
      </c>
      <c r="J41" s="18" t="s">
        <v>7</v>
      </c>
      <c r="K41" s="18" t="s">
        <v>62</v>
      </c>
      <c r="L41" s="18" t="s">
        <v>69</v>
      </c>
      <c r="M41" s="18" t="s">
        <v>73</v>
      </c>
      <c r="N41" s="32">
        <v>47234.203000000001</v>
      </c>
      <c r="O41" s="32">
        <v>46521.4</v>
      </c>
      <c r="P41" s="32">
        <v>42173.1</v>
      </c>
      <c r="Q41" s="32">
        <v>39305</v>
      </c>
      <c r="R41" s="32">
        <v>35818.468000000001</v>
      </c>
      <c r="S41" s="32">
        <v>34135.029000000002</v>
      </c>
      <c r="T41" s="32">
        <v>33254.565000000002</v>
      </c>
      <c r="U41" s="32">
        <v>32299.996999999999</v>
      </c>
      <c r="V41" s="32">
        <v>32276.191999999999</v>
      </c>
      <c r="W41" s="32">
        <v>32904.910000000003</v>
      </c>
      <c r="X41" s="32">
        <v>33503.853000000003</v>
      </c>
      <c r="Y41" s="32">
        <v>33372.981</v>
      </c>
      <c r="Z41" s="32">
        <v>32173.100999999999</v>
      </c>
      <c r="AA41" s="32">
        <v>31147.165000000001</v>
      </c>
      <c r="AB41" s="32">
        <v>31436.274000000001</v>
      </c>
      <c r="AC41" s="32">
        <v>32175.482</v>
      </c>
      <c r="AD41" s="32">
        <v>32357.491000000002</v>
      </c>
      <c r="AE41" s="32">
        <v>32565.284</v>
      </c>
      <c r="AF41" s="32">
        <v>31841.363000000001</v>
      </c>
      <c r="AG41" s="32">
        <v>31639.54</v>
      </c>
      <c r="AH41" s="73"/>
      <c r="AI41" s="73"/>
      <c r="AK41" s="65"/>
      <c r="AL41" s="65"/>
      <c r="AM41" s="66"/>
      <c r="AN41" s="66"/>
      <c r="AO41" s="66"/>
      <c r="AP41" s="67"/>
      <c r="AQ41" s="67"/>
    </row>
    <row r="42" spans="1:43" x14ac:dyDescent="0.2">
      <c r="F42" s="14"/>
      <c r="G42" s="14"/>
      <c r="I42" s="18" t="s">
        <v>74</v>
      </c>
      <c r="J42" s="18" t="s">
        <v>7</v>
      </c>
      <c r="K42" s="18" t="s">
        <v>62</v>
      </c>
      <c r="L42" s="18" t="s">
        <v>69</v>
      </c>
      <c r="M42" s="18" t="s">
        <v>76</v>
      </c>
      <c r="N42" s="32">
        <v>956.14800000000002</v>
      </c>
      <c r="O42" s="32">
        <v>740.24099999999999</v>
      </c>
      <c r="P42" s="32">
        <v>1225.508</v>
      </c>
      <c r="Q42" s="32">
        <v>1299.9670000000001</v>
      </c>
      <c r="R42" s="32">
        <v>1549.912</v>
      </c>
      <c r="S42" s="32">
        <v>2400.7330000000002</v>
      </c>
      <c r="T42" s="32">
        <v>1684.3409999999999</v>
      </c>
      <c r="U42" s="32">
        <v>2011.076</v>
      </c>
      <c r="V42" s="32">
        <v>845.41099999999994</v>
      </c>
      <c r="W42" s="32">
        <v>1178.7619999999999</v>
      </c>
      <c r="X42" s="32">
        <v>951.85900000000004</v>
      </c>
      <c r="Y42" s="32">
        <v>1392.123</v>
      </c>
      <c r="Z42" s="32">
        <v>1663.6220000000001</v>
      </c>
      <c r="AA42" s="32">
        <v>1994.328</v>
      </c>
      <c r="AB42" s="32">
        <v>1486.74</v>
      </c>
      <c r="AC42" s="32">
        <v>1659.64</v>
      </c>
      <c r="AD42" s="32">
        <v>1795.3810000000001</v>
      </c>
      <c r="AE42" s="32">
        <v>1632.8879999999999</v>
      </c>
      <c r="AF42" s="32">
        <v>2783.0830000000001</v>
      </c>
      <c r="AG42" s="32">
        <v>2257.346</v>
      </c>
      <c r="AH42" s="32"/>
      <c r="AI42" s="32"/>
      <c r="AK42" s="65"/>
      <c r="AL42" s="65"/>
      <c r="AM42" s="66"/>
      <c r="AN42" s="66"/>
      <c r="AO42" s="66"/>
      <c r="AP42" s="67"/>
      <c r="AQ42" s="67"/>
    </row>
    <row r="43" spans="1:43" x14ac:dyDescent="0.2">
      <c r="F43" s="14"/>
      <c r="G43" s="14"/>
      <c r="I43" s="18" t="s">
        <v>75</v>
      </c>
      <c r="J43" s="18" t="s">
        <v>7</v>
      </c>
      <c r="K43" s="18" t="s">
        <v>62</v>
      </c>
      <c r="L43" s="18" t="s">
        <v>69</v>
      </c>
      <c r="M43" s="18" t="s">
        <v>77</v>
      </c>
      <c r="N43" s="32">
        <v>282.21499999999997</v>
      </c>
      <c r="O43" s="32">
        <v>394.226</v>
      </c>
      <c r="P43" s="32">
        <v>2068.0639999999999</v>
      </c>
      <c r="Q43" s="32">
        <v>1696.0440000000001</v>
      </c>
      <c r="R43" s="32">
        <v>1511.856</v>
      </c>
      <c r="S43" s="32">
        <v>1198.0899999999999</v>
      </c>
      <c r="T43" s="32">
        <v>1146.338</v>
      </c>
      <c r="U43" s="32">
        <v>833.81</v>
      </c>
      <c r="V43" s="32">
        <v>1590.0060000000001</v>
      </c>
      <c r="W43" s="32">
        <v>938.56399999999996</v>
      </c>
      <c r="X43" s="32">
        <v>876.36</v>
      </c>
      <c r="Y43" s="32">
        <v>547.24800000000005</v>
      </c>
      <c r="Z43" s="32">
        <v>485.90800000000002</v>
      </c>
      <c r="AA43" s="32">
        <v>424.82100000000003</v>
      </c>
      <c r="AB43" s="32">
        <v>414.72300000000001</v>
      </c>
      <c r="AC43" s="32">
        <v>409.41899999999998</v>
      </c>
      <c r="AD43" s="32">
        <v>400.57299999999998</v>
      </c>
      <c r="AE43" s="32">
        <v>352.35399999999998</v>
      </c>
      <c r="AF43" s="32">
        <v>265.55200000000002</v>
      </c>
      <c r="AG43" s="32">
        <v>231.97200000000001</v>
      </c>
      <c r="AH43" s="32"/>
      <c r="AI43" s="32"/>
      <c r="AK43" s="70"/>
      <c r="AL43" s="70"/>
      <c r="AM43" s="3"/>
      <c r="AN43" s="3"/>
      <c r="AO43" s="3"/>
      <c r="AP43" s="71"/>
      <c r="AQ43" s="71"/>
    </row>
    <row r="44" spans="1:43" x14ac:dyDescent="0.2">
      <c r="F44" s="14"/>
      <c r="G44" s="14"/>
      <c r="I44" s="28" t="s">
        <v>40</v>
      </c>
    </row>
    <row r="45" spans="1:43" x14ac:dyDescent="0.2">
      <c r="F45" s="14"/>
      <c r="G45" s="14"/>
      <c r="I45" s="29" t="s">
        <v>78</v>
      </c>
    </row>
    <row r="46" spans="1:43" x14ac:dyDescent="0.2">
      <c r="F46" s="14"/>
      <c r="G46" s="14"/>
      <c r="I46" s="29" t="s">
        <v>79</v>
      </c>
    </row>
    <row r="47" spans="1:43" x14ac:dyDescent="0.2">
      <c r="F47" s="14"/>
      <c r="G47" s="14"/>
      <c r="I47" s="35" t="s">
        <v>152</v>
      </c>
    </row>
    <row r="48" spans="1:43" x14ac:dyDescent="0.2">
      <c r="F48" s="14"/>
      <c r="G48" s="14"/>
      <c r="I48" s="35" t="s">
        <v>156</v>
      </c>
    </row>
    <row r="49" spans="1:9" x14ac:dyDescent="0.2">
      <c r="F49" s="14"/>
      <c r="G49" s="14"/>
      <c r="I49" s="35"/>
    </row>
    <row r="50" spans="1:9" x14ac:dyDescent="0.2">
      <c r="F50" s="14"/>
      <c r="G50" s="14"/>
      <c r="I50" s="35"/>
    </row>
    <row r="51" spans="1:9" x14ac:dyDescent="0.2">
      <c r="F51" s="14"/>
      <c r="G51" s="14"/>
      <c r="I51" s="35"/>
    </row>
    <row r="52" spans="1:9" ht="18" x14ac:dyDescent="0.2">
      <c r="A52" s="20" t="s">
        <v>135</v>
      </c>
      <c r="B52" s="21"/>
      <c r="C52" s="21"/>
      <c r="D52" s="21"/>
      <c r="E52" s="21"/>
      <c r="F52" s="21"/>
    </row>
    <row r="53" spans="1:9" x14ac:dyDescent="0.2">
      <c r="A53" s="1"/>
    </row>
    <row r="54" spans="1:9" x14ac:dyDescent="0.2">
      <c r="A54" s="24" t="s">
        <v>41</v>
      </c>
      <c r="B54" s="22"/>
      <c r="C54" s="22"/>
      <c r="D54" s="22"/>
      <c r="E54" s="22"/>
    </row>
    <row r="55" spans="1:9" x14ac:dyDescent="0.2">
      <c r="A55" s="7" t="s">
        <v>126</v>
      </c>
    </row>
    <row r="57" spans="1:9" x14ac:dyDescent="0.2">
      <c r="A57" s="83" t="s">
        <v>124</v>
      </c>
      <c r="B57" s="86" t="s">
        <v>16</v>
      </c>
      <c r="C57" s="76"/>
      <c r="D57" s="87"/>
    </row>
    <row r="58" spans="1:9" x14ac:dyDescent="0.2">
      <c r="A58" s="84"/>
      <c r="B58" s="9" t="s">
        <v>32</v>
      </c>
      <c r="C58" s="10" t="s">
        <v>1</v>
      </c>
      <c r="D58" s="10" t="s">
        <v>163</v>
      </c>
      <c r="E58" s="14"/>
    </row>
    <row r="59" spans="1:9" x14ac:dyDescent="0.2">
      <c r="A59" s="18" t="s">
        <v>8</v>
      </c>
      <c r="B59" s="16">
        <f>B27</f>
        <v>91.352283036872961</v>
      </c>
      <c r="C59" s="16">
        <f t="shared" ref="C59:D59" si="18">C27</f>
        <v>108.29218240570493</v>
      </c>
      <c r="D59" s="16">
        <f t="shared" si="18"/>
        <v>121.85520702657134</v>
      </c>
      <c r="E59" s="14"/>
    </row>
    <row r="60" spans="1:9" x14ac:dyDescent="0.2">
      <c r="A60" s="18" t="s">
        <v>5</v>
      </c>
      <c r="B60" s="16">
        <f t="shared" ref="B60:D62" si="19">B28</f>
        <v>66.362795312630908</v>
      </c>
      <c r="C60" s="16">
        <f t="shared" si="19"/>
        <v>69.221178172088102</v>
      </c>
      <c r="D60" s="16">
        <f t="shared" si="19"/>
        <v>94.612561187065538</v>
      </c>
      <c r="E60" s="14"/>
    </row>
    <row r="61" spans="1:9" x14ac:dyDescent="0.2">
      <c r="A61" s="18" t="s">
        <v>6</v>
      </c>
      <c r="B61" s="16">
        <f t="shared" si="19"/>
        <v>77.967592837993323</v>
      </c>
      <c r="C61" s="16">
        <f t="shared" si="19"/>
        <v>68.22654520319665</v>
      </c>
      <c r="D61" s="16">
        <f t="shared" si="19"/>
        <v>78.211850661504712</v>
      </c>
      <c r="E61" s="14"/>
    </row>
    <row r="62" spans="1:9" x14ac:dyDescent="0.2">
      <c r="A62" s="18" t="s">
        <v>28</v>
      </c>
      <c r="B62" s="16">
        <f t="shared" si="19"/>
        <v>99.567018648433645</v>
      </c>
      <c r="C62" s="16">
        <f t="shared" si="19"/>
        <v>97.472951642969292</v>
      </c>
      <c r="D62" s="16">
        <f t="shared" si="19"/>
        <v>94.291043789823107</v>
      </c>
      <c r="E62" s="14"/>
    </row>
    <row r="63" spans="1:9" x14ac:dyDescent="0.2">
      <c r="A63" s="14" t="s">
        <v>123</v>
      </c>
      <c r="B63" s="14"/>
      <c r="C63" s="14"/>
      <c r="D63" s="14"/>
      <c r="E63" s="14"/>
    </row>
    <row r="64" spans="1:9" x14ac:dyDescent="0.2">
      <c r="A64" s="14" t="s">
        <v>125</v>
      </c>
      <c r="B64" s="59"/>
      <c r="C64" s="14"/>
      <c r="D64" s="14"/>
      <c r="E64" s="14"/>
    </row>
    <row r="65" spans="1:5" x14ac:dyDescent="0.2">
      <c r="A65" s="14"/>
      <c r="B65" s="14"/>
      <c r="C65" s="14"/>
      <c r="D65" s="14"/>
      <c r="E65" s="14"/>
    </row>
    <row r="66" spans="1:5" x14ac:dyDescent="0.2">
      <c r="A66" s="14"/>
      <c r="B66" s="14"/>
      <c r="C66" s="14"/>
      <c r="D66" s="14"/>
      <c r="E66" s="14"/>
    </row>
    <row r="67" spans="1:5" x14ac:dyDescent="0.2">
      <c r="A67" s="14"/>
      <c r="B67" s="14"/>
      <c r="C67" s="14"/>
      <c r="D67" s="14"/>
      <c r="E67" s="14"/>
    </row>
    <row r="68" spans="1:5" x14ac:dyDescent="0.2">
      <c r="A68" s="14"/>
      <c r="B68" s="14"/>
      <c r="C68" s="14"/>
      <c r="D68" s="14"/>
      <c r="E68" s="14"/>
    </row>
    <row r="69" spans="1:5" x14ac:dyDescent="0.2">
      <c r="A69" s="14"/>
      <c r="B69" s="14"/>
      <c r="C69" s="14"/>
      <c r="D69" s="14"/>
      <c r="E69" s="14"/>
    </row>
    <row r="70" spans="1:5" x14ac:dyDescent="0.2">
      <c r="A70" s="14"/>
      <c r="B70" s="14"/>
      <c r="C70" s="14"/>
      <c r="D70" s="14"/>
      <c r="E70" s="14"/>
    </row>
    <row r="71" spans="1:5" x14ac:dyDescent="0.2">
      <c r="A71" s="14"/>
      <c r="B71" s="14"/>
      <c r="C71" s="14"/>
      <c r="D71" s="14"/>
      <c r="E71" s="14"/>
    </row>
    <row r="72" spans="1:5" x14ac:dyDescent="0.2">
      <c r="A72" s="14"/>
      <c r="B72" s="14"/>
      <c r="C72" s="14"/>
      <c r="D72" s="14"/>
      <c r="E72" s="14"/>
    </row>
    <row r="73" spans="1:5" x14ac:dyDescent="0.2">
      <c r="A73" s="14"/>
      <c r="B73" s="14"/>
      <c r="C73" s="14"/>
      <c r="D73" s="14"/>
      <c r="E73" s="14"/>
    </row>
    <row r="74" spans="1:5" x14ac:dyDescent="0.2">
      <c r="A74" s="14"/>
      <c r="B74" s="14"/>
      <c r="C74" s="14"/>
      <c r="D74" s="14"/>
      <c r="E74" s="14"/>
    </row>
    <row r="75" spans="1:5" x14ac:dyDescent="0.2">
      <c r="A75" s="14"/>
      <c r="B75" s="14"/>
      <c r="C75" s="14"/>
      <c r="D75" s="14"/>
      <c r="E75" s="14"/>
    </row>
    <row r="76" spans="1:5" x14ac:dyDescent="0.2">
      <c r="A76" s="14"/>
      <c r="B76" s="14"/>
      <c r="C76" s="14"/>
      <c r="D76" s="14"/>
      <c r="E76" s="14"/>
    </row>
    <row r="77" spans="1:5" x14ac:dyDescent="0.2">
      <c r="A77" s="14"/>
      <c r="B77" s="14"/>
      <c r="C77" s="14"/>
      <c r="D77" s="14"/>
      <c r="E77" s="14"/>
    </row>
    <row r="78" spans="1:5" x14ac:dyDescent="0.2">
      <c r="A78" s="14"/>
      <c r="B78" s="14"/>
      <c r="C78" s="14"/>
      <c r="D78" s="14"/>
      <c r="E78" s="14"/>
    </row>
    <row r="79" spans="1:5" x14ac:dyDescent="0.2">
      <c r="A79" s="14"/>
      <c r="B79" s="14"/>
      <c r="C79" s="14"/>
      <c r="D79" s="14"/>
      <c r="E79" s="14"/>
    </row>
    <row r="80" spans="1:5" x14ac:dyDescent="0.2">
      <c r="A80" s="14"/>
      <c r="B80" s="14"/>
      <c r="C80" s="14"/>
      <c r="D80" s="14"/>
      <c r="E80" s="14"/>
    </row>
  </sheetData>
  <mergeCells count="8">
    <mergeCell ref="A57:A58"/>
    <mergeCell ref="B57:D57"/>
    <mergeCell ref="AK10:AK11"/>
    <mergeCell ref="AL10:AL11"/>
    <mergeCell ref="AP10:AQ10"/>
    <mergeCell ref="A10:A11"/>
    <mergeCell ref="B10:D10"/>
    <mergeCell ref="E10:F10"/>
  </mergeCells>
  <hyperlinks>
    <hyperlink ref="B5" r:id="rId1"/>
    <hyperlink ref="B6" r:id="rId2"/>
    <hyperlink ref="B8" r:id="rId3"/>
    <hyperlink ref="B7" r:id="rId4"/>
    <hyperlink ref="B4" r:id="rId5"/>
  </hyperlinks>
  <pageMargins left="0.7" right="0.7" top="0.75" bottom="0.75" header="0.3" footer="0.3"/>
  <pageSetup paperSize="9" orientation="portrait" r:id="rId6"/>
  <ignoredErrors>
    <ignoredError sqref="B12:D12 B14:D16 B21:D25 B17:D20" formulaRange="1"/>
    <ignoredError sqref="B13:D13" formula="1" formulaRange="1"/>
    <ignoredError sqref="F13" formula="1"/>
  </ignoredErrors>
  <drawing r:id="rId7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80"/>
  <sheetViews>
    <sheetView workbookViewId="0">
      <selection activeCell="F41" sqref="F41"/>
    </sheetView>
  </sheetViews>
  <sheetFormatPr defaultRowHeight="12.75" x14ac:dyDescent="0.2"/>
  <cols>
    <col min="1" max="1" width="36.625" customWidth="1"/>
    <col min="2" max="7" width="10.625" customWidth="1"/>
    <col min="8" max="8" width="13.125" customWidth="1"/>
    <col min="9" max="10" width="26.25" bestFit="1" customWidth="1"/>
    <col min="11" max="11" width="13.625" bestFit="1" customWidth="1"/>
    <col min="12" max="12" width="54.625" bestFit="1" customWidth="1"/>
    <col min="13" max="13" width="41" bestFit="1" customWidth="1"/>
    <col min="14" max="37" width="9" customWidth="1"/>
    <col min="49" max="64" width="9.375" bestFit="1" customWidth="1"/>
    <col min="65" max="66" width="9.375" customWidth="1"/>
    <col min="68" max="68" width="41" hidden="1" customWidth="1"/>
    <col min="69" max="69" width="15.375" hidden="1" customWidth="1"/>
    <col min="70" max="72" width="0" hidden="1" customWidth="1"/>
    <col min="73" max="74" width="10.25" hidden="1" customWidth="1"/>
  </cols>
  <sheetData>
    <row r="1" spans="1:74" ht="18" x14ac:dyDescent="0.2">
      <c r="A1" s="20" t="s">
        <v>117</v>
      </c>
      <c r="B1" s="21"/>
      <c r="C1" s="21"/>
      <c r="D1" s="21"/>
      <c r="E1" s="21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</row>
    <row r="2" spans="1:74" x14ac:dyDescent="0.2">
      <c r="A2" s="1"/>
    </row>
    <row r="3" spans="1:74" x14ac:dyDescent="0.2">
      <c r="A3" s="24" t="s">
        <v>41</v>
      </c>
      <c r="B3" s="22"/>
      <c r="C3" s="22"/>
      <c r="D3" s="22"/>
      <c r="E3" s="22"/>
    </row>
    <row r="4" spans="1:74" x14ac:dyDescent="0.2">
      <c r="A4" s="37" t="s">
        <v>82</v>
      </c>
      <c r="B4" s="25" t="s">
        <v>81</v>
      </c>
    </row>
    <row r="5" spans="1:74" x14ac:dyDescent="0.2">
      <c r="A5" s="37" t="s">
        <v>86</v>
      </c>
      <c r="B5" s="25" t="s">
        <v>85</v>
      </c>
      <c r="C5" s="23"/>
    </row>
    <row r="6" spans="1:74" x14ac:dyDescent="0.2">
      <c r="A6" s="37" t="s">
        <v>84</v>
      </c>
      <c r="B6" s="25" t="s">
        <v>83</v>
      </c>
      <c r="C6" s="23"/>
    </row>
    <row r="7" spans="1:74" x14ac:dyDescent="0.2">
      <c r="A7" s="37" t="s">
        <v>89</v>
      </c>
      <c r="B7" s="25" t="s">
        <v>83</v>
      </c>
    </row>
    <row r="8" spans="1:74" x14ac:dyDescent="0.2">
      <c r="A8" s="38" t="s">
        <v>87</v>
      </c>
      <c r="B8" s="25" t="s">
        <v>88</v>
      </c>
      <c r="C8" s="23"/>
      <c r="E8" s="30"/>
    </row>
    <row r="9" spans="1:74" x14ac:dyDescent="0.2">
      <c r="A9" s="1"/>
    </row>
    <row r="10" spans="1:74" x14ac:dyDescent="0.2">
      <c r="A10" s="83" t="s">
        <v>14</v>
      </c>
      <c r="B10" s="76" t="s">
        <v>16</v>
      </c>
      <c r="C10" s="76"/>
      <c r="D10" s="85"/>
      <c r="E10" s="86" t="s">
        <v>24</v>
      </c>
      <c r="F10" s="76"/>
      <c r="G10" s="87"/>
      <c r="L10" s="1"/>
      <c r="BM10" s="74" t="s">
        <v>170</v>
      </c>
      <c r="BP10" s="82" t="s">
        <v>154</v>
      </c>
      <c r="BQ10" s="82" t="s">
        <v>155</v>
      </c>
      <c r="BR10" s="63" t="s">
        <v>144</v>
      </c>
      <c r="BS10" s="63" t="s">
        <v>145</v>
      </c>
      <c r="BT10" s="63" t="s">
        <v>146</v>
      </c>
      <c r="BU10" s="88" t="s">
        <v>147</v>
      </c>
      <c r="BV10" s="89"/>
    </row>
    <row r="11" spans="1:74" x14ac:dyDescent="0.2">
      <c r="A11" s="84"/>
      <c r="B11" s="9" t="s">
        <v>0</v>
      </c>
      <c r="C11" s="10" t="s">
        <v>1</v>
      </c>
      <c r="D11" s="10" t="s">
        <v>163</v>
      </c>
      <c r="E11" s="9" t="s">
        <v>0</v>
      </c>
      <c r="F11" s="10" t="s">
        <v>1</v>
      </c>
      <c r="G11" s="10" t="s">
        <v>163</v>
      </c>
      <c r="I11" s="58" t="s">
        <v>14</v>
      </c>
      <c r="J11" s="58" t="s">
        <v>37</v>
      </c>
      <c r="K11" s="58" t="s">
        <v>36</v>
      </c>
      <c r="L11" s="64" t="s">
        <v>161</v>
      </c>
      <c r="M11" s="64" t="s">
        <v>162</v>
      </c>
      <c r="N11" s="58">
        <v>1961</v>
      </c>
      <c r="O11" s="58">
        <v>1962</v>
      </c>
      <c r="P11" s="58">
        <v>1963</v>
      </c>
      <c r="Q11" s="58">
        <v>1964</v>
      </c>
      <c r="R11" s="58">
        <v>1965</v>
      </c>
      <c r="S11" s="58">
        <v>1966</v>
      </c>
      <c r="T11" s="58">
        <v>1967</v>
      </c>
      <c r="U11" s="58">
        <v>1968</v>
      </c>
      <c r="V11" s="58">
        <v>1969</v>
      </c>
      <c r="W11" s="58">
        <v>1970</v>
      </c>
      <c r="X11" s="58">
        <v>1971</v>
      </c>
      <c r="Y11" s="58">
        <v>1972</v>
      </c>
      <c r="Z11" s="58">
        <v>1973</v>
      </c>
      <c r="AA11" s="58">
        <v>1974</v>
      </c>
      <c r="AB11" s="58">
        <v>1975</v>
      </c>
      <c r="AC11" s="58">
        <v>1976</v>
      </c>
      <c r="AD11" s="58">
        <v>1977</v>
      </c>
      <c r="AE11" s="58">
        <v>1978</v>
      </c>
      <c r="AF11" s="58">
        <v>1979</v>
      </c>
      <c r="AG11" s="58">
        <v>1980</v>
      </c>
      <c r="AH11" s="58">
        <v>1981</v>
      </c>
      <c r="AI11" s="58">
        <v>1982</v>
      </c>
      <c r="AJ11" s="58">
        <v>1983</v>
      </c>
      <c r="AK11" s="58">
        <v>1984</v>
      </c>
      <c r="AL11" s="58">
        <v>1985</v>
      </c>
      <c r="AM11" s="58">
        <v>1986</v>
      </c>
      <c r="AN11" s="58">
        <v>1987</v>
      </c>
      <c r="AO11" s="58">
        <v>1988</v>
      </c>
      <c r="AP11" s="58">
        <v>1989</v>
      </c>
      <c r="AQ11" s="58">
        <v>1990</v>
      </c>
      <c r="AR11" s="58">
        <v>1991</v>
      </c>
      <c r="AS11" s="58">
        <v>1992</v>
      </c>
      <c r="AT11" s="58">
        <v>1993</v>
      </c>
      <c r="AU11" s="58">
        <v>1994</v>
      </c>
      <c r="AV11" s="58">
        <v>1995</v>
      </c>
      <c r="AW11" s="58">
        <v>1996</v>
      </c>
      <c r="AX11" s="58">
        <v>1997</v>
      </c>
      <c r="AY11" s="58">
        <v>1998</v>
      </c>
      <c r="AZ11" s="58">
        <v>1999</v>
      </c>
      <c r="BA11" s="58">
        <v>2000</v>
      </c>
      <c r="BB11" s="58">
        <v>2001</v>
      </c>
      <c r="BC11" s="58">
        <v>2002</v>
      </c>
      <c r="BD11" s="58">
        <v>2003</v>
      </c>
      <c r="BE11" s="58">
        <v>2004</v>
      </c>
      <c r="BF11" s="58">
        <v>2005</v>
      </c>
      <c r="BG11" s="58">
        <v>2006</v>
      </c>
      <c r="BH11" s="58">
        <v>2007</v>
      </c>
      <c r="BI11" s="58">
        <v>2008</v>
      </c>
      <c r="BJ11" s="58">
        <v>2009</v>
      </c>
      <c r="BK11" s="58">
        <v>2010</v>
      </c>
      <c r="BL11" s="58">
        <v>2011</v>
      </c>
      <c r="BM11" s="58">
        <v>2012</v>
      </c>
      <c r="BN11" s="58">
        <v>2013</v>
      </c>
      <c r="BP11" s="82"/>
      <c r="BQ11" s="82"/>
      <c r="BR11" s="63">
        <v>2011</v>
      </c>
      <c r="BS11" s="63">
        <v>2012</v>
      </c>
      <c r="BT11" s="63" t="s">
        <v>148</v>
      </c>
      <c r="BU11" s="63" t="s">
        <v>149</v>
      </c>
      <c r="BV11" s="63" t="s">
        <v>150</v>
      </c>
    </row>
    <row r="12" spans="1:74" x14ac:dyDescent="0.2">
      <c r="A12" s="11" t="s">
        <v>25</v>
      </c>
      <c r="B12" s="16">
        <f>AVERAGE(AL12:AX12)</f>
        <v>523.19221023076921</v>
      </c>
      <c r="C12" s="16">
        <f>AVERAGE(AX12:BJ12)</f>
        <v>721.38674999999989</v>
      </c>
      <c r="D12" s="16">
        <f>AVERAGE(BJ12:BN12)</f>
        <v>888.01977800000009</v>
      </c>
      <c r="E12" s="17">
        <f>(100*(EXP(LN(AX12/AL12)/($AX$11-$AL$11)))-100)/100</f>
        <v>2.7954023337972273E-2</v>
      </c>
      <c r="F12" s="17">
        <f>(100*(EXP(LN(BJ12/AX12)/($BJ$11-$AX$11)))-100)/100</f>
        <v>2.673128848326442E-2</v>
      </c>
      <c r="G12" s="17">
        <f>(100*(EXP(LN(BN12/BJ12)/($BN$11-$BJ$11)))-100)/100</f>
        <v>2.7164173034920511E-2</v>
      </c>
      <c r="I12" s="18" t="s">
        <v>3</v>
      </c>
      <c r="J12" s="18" t="s">
        <v>13</v>
      </c>
      <c r="K12" s="18" t="s">
        <v>45</v>
      </c>
      <c r="L12" s="18" t="s">
        <v>141</v>
      </c>
      <c r="M12" s="18" t="s">
        <v>142</v>
      </c>
      <c r="N12" s="32">
        <v>233.061733</v>
      </c>
      <c r="O12" s="32">
        <v>238.68795299999999</v>
      </c>
      <c r="P12" s="32">
        <v>244.48394200000001</v>
      </c>
      <c r="Q12" s="32">
        <v>250.46393699999999</v>
      </c>
      <c r="R12" s="32">
        <v>256.64212600000002</v>
      </c>
      <c r="S12" s="32">
        <v>263.03348699999998</v>
      </c>
      <c r="T12" s="32">
        <v>269.65319099999999</v>
      </c>
      <c r="U12" s="32">
        <v>276.51538599999998</v>
      </c>
      <c r="V12" s="32">
        <v>283.633757</v>
      </c>
      <c r="W12" s="32">
        <v>291.02131600000001</v>
      </c>
      <c r="X12" s="32">
        <v>298.70704799999999</v>
      </c>
      <c r="Y12" s="32">
        <v>306.66751599999998</v>
      </c>
      <c r="Z12" s="32">
        <v>314.92105299999997</v>
      </c>
      <c r="AA12" s="32">
        <v>323.49195800000001</v>
      </c>
      <c r="AB12" s="32">
        <v>332.39876199999998</v>
      </c>
      <c r="AC12" s="32">
        <v>341.65145799999999</v>
      </c>
      <c r="AD12" s="32">
        <v>351.24351899999999</v>
      </c>
      <c r="AE12" s="32">
        <v>361.17298699999998</v>
      </c>
      <c r="AF12" s="32">
        <v>371.44840900000003</v>
      </c>
      <c r="AG12" s="32">
        <v>382.06438900000001</v>
      </c>
      <c r="AH12" s="32">
        <v>393.00759299999999</v>
      </c>
      <c r="AI12" s="32">
        <v>404.28106400000001</v>
      </c>
      <c r="AJ12" s="32">
        <v>415.89660300000003</v>
      </c>
      <c r="AK12" s="32">
        <v>427.87512900000002</v>
      </c>
      <c r="AL12" s="32">
        <v>440.22016200000002</v>
      </c>
      <c r="AM12" s="32">
        <v>452.92951399999998</v>
      </c>
      <c r="AN12" s="32">
        <v>465.98308400000002</v>
      </c>
      <c r="AO12" s="32">
        <v>479.34902</v>
      </c>
      <c r="AP12" s="32">
        <v>492.98777999999999</v>
      </c>
      <c r="AQ12" s="32">
        <v>506.86135999999999</v>
      </c>
      <c r="AR12" s="32">
        <v>521.05507599999999</v>
      </c>
      <c r="AS12" s="32">
        <v>535.57565299999999</v>
      </c>
      <c r="AT12" s="32">
        <v>550.40975000000003</v>
      </c>
      <c r="AU12" s="32">
        <v>565.54953499999999</v>
      </c>
      <c r="AV12" s="32">
        <v>580.98479899999995</v>
      </c>
      <c r="AW12" s="32">
        <v>596.74296200000003</v>
      </c>
      <c r="AX12" s="32">
        <v>612.85003800000004</v>
      </c>
      <c r="AY12" s="32">
        <v>629.34594300000003</v>
      </c>
      <c r="AZ12" s="32">
        <v>646.29152999999997</v>
      </c>
      <c r="BA12" s="32">
        <v>663.729242</v>
      </c>
      <c r="BB12" s="32">
        <v>681.46079799999995</v>
      </c>
      <c r="BC12" s="32">
        <v>699.400082</v>
      </c>
      <c r="BD12" s="32">
        <v>717.79806399999995</v>
      </c>
      <c r="BE12" s="32">
        <v>736.77465700000005</v>
      </c>
      <c r="BF12" s="32">
        <v>756.36419699999999</v>
      </c>
      <c r="BG12" s="32">
        <v>776.58063700000002</v>
      </c>
      <c r="BH12" s="32">
        <v>797.42955400000005</v>
      </c>
      <c r="BI12" s="32">
        <v>818.92596400000002</v>
      </c>
      <c r="BJ12" s="32">
        <v>841.077044</v>
      </c>
      <c r="BK12" s="32">
        <v>863.89007100000003</v>
      </c>
      <c r="BL12" s="32">
        <v>887.36725200000001</v>
      </c>
      <c r="BM12" s="32">
        <v>911.50719100000003</v>
      </c>
      <c r="BN12" s="32">
        <v>936.25733200000002</v>
      </c>
      <c r="BP12" s="68"/>
      <c r="BQ12" s="68"/>
      <c r="BR12" s="2"/>
      <c r="BS12" s="2"/>
      <c r="BT12" s="2"/>
      <c r="BU12" s="2"/>
      <c r="BV12" s="69"/>
    </row>
    <row r="13" spans="1:74" x14ac:dyDescent="0.2">
      <c r="A13" s="12" t="s">
        <v>56</v>
      </c>
      <c r="B13" s="16">
        <f>AVERAGE(AL13:AX13)/1000</f>
        <v>416.93258783061219</v>
      </c>
      <c r="C13" s="16">
        <f>AVERAGE(AX13:BJ13)/1000</f>
        <v>612.58845033749083</v>
      </c>
      <c r="D13" s="16">
        <f>AVERAGE(BJ13:BN13)/1000</f>
        <v>881.55906194142779</v>
      </c>
      <c r="E13" s="17">
        <f t="shared" ref="E13:E29" si="0">(100*(EXP(LN(AX13/AL13)/($AX$11-$AL$11)))-100)/100</f>
        <v>1.8369755268889919E-2</v>
      </c>
      <c r="F13" s="17">
        <f t="shared" ref="F13:F29" si="1">(100*(EXP(LN(BJ13/AX13)/($BJ$11-$AX$11)))-100)/100</f>
        <v>4.5246636856673489E-2</v>
      </c>
      <c r="G13" s="17">
        <f t="shared" ref="G13:G28" si="2">(100*(EXP(LN(BN13/BJ13)/($BN$11-$BJ$11)))-100)/100</f>
        <v>4.3009893173333182E-2</v>
      </c>
      <c r="I13" s="18" t="s">
        <v>51</v>
      </c>
      <c r="J13" s="18" t="s">
        <v>57</v>
      </c>
      <c r="K13" s="18" t="s">
        <v>53</v>
      </c>
      <c r="L13" s="18" t="s">
        <v>66</v>
      </c>
      <c r="M13" s="18" t="s">
        <v>52</v>
      </c>
      <c r="N13" s="32">
        <v>160092.68613984162</v>
      </c>
      <c r="O13" s="32">
        <v>169975.83197196218</v>
      </c>
      <c r="P13" s="32">
        <v>180551.38943651086</v>
      </c>
      <c r="Q13" s="32">
        <v>190697.28615490458</v>
      </c>
      <c r="R13" s="32">
        <v>202672.11319951731</v>
      </c>
      <c r="S13" s="32">
        <v>207861.66366315103</v>
      </c>
      <c r="T13" s="32">
        <v>211023.56386558065</v>
      </c>
      <c r="U13" s="32">
        <v>218510.0812070292</v>
      </c>
      <c r="V13" s="32">
        <v>234842.10524213855</v>
      </c>
      <c r="W13" s="32">
        <v>253877.336078319</v>
      </c>
      <c r="X13" s="32">
        <v>270390.469987466</v>
      </c>
      <c r="Y13" s="32">
        <v>277226.81389572931</v>
      </c>
      <c r="Z13" s="32">
        <v>289152.91184588458</v>
      </c>
      <c r="AA13" s="32">
        <v>310336.19017504802</v>
      </c>
      <c r="AB13" s="32">
        <v>312713.2659075479</v>
      </c>
      <c r="AC13" s="32">
        <v>327042.86246823118</v>
      </c>
      <c r="AD13" s="32">
        <v>333195.20339984173</v>
      </c>
      <c r="AE13" s="32">
        <v>335653.76550285018</v>
      </c>
      <c r="AF13" s="32">
        <v>348439.29576141969</v>
      </c>
      <c r="AG13" s="32">
        <v>362457.48463655164</v>
      </c>
      <c r="AH13" s="32">
        <v>368524.24741636205</v>
      </c>
      <c r="AI13" s="32">
        <v>369954.24891221453</v>
      </c>
      <c r="AJ13" s="32">
        <v>365682.28988796927</v>
      </c>
      <c r="AK13" s="32">
        <v>375804.14117309079</v>
      </c>
      <c r="AL13" s="32">
        <v>380930.0076931066</v>
      </c>
      <c r="AM13" s="32">
        <v>382247.95997968689</v>
      </c>
      <c r="AN13" s="32">
        <v>385665.0328338531</v>
      </c>
      <c r="AO13" s="32">
        <v>401413.35565634293</v>
      </c>
      <c r="AP13" s="32">
        <v>413739.89600958885</v>
      </c>
      <c r="AQ13" s="32">
        <v>420048.00255954557</v>
      </c>
      <c r="AR13" s="32">
        <v>419637.06688344199</v>
      </c>
      <c r="AS13" s="32">
        <v>413319.06702876446</v>
      </c>
      <c r="AT13" s="32">
        <v>413320.24351583194</v>
      </c>
      <c r="AU13" s="32">
        <v>421685.6773208197</v>
      </c>
      <c r="AV13" s="32">
        <v>436239.97699493694</v>
      </c>
      <c r="AW13" s="32">
        <v>457950.74182795838</v>
      </c>
      <c r="AX13" s="32">
        <v>473926.61349408125</v>
      </c>
      <c r="AY13" s="32">
        <v>484432.08358421782</v>
      </c>
      <c r="AZ13" s="32">
        <v>495560.24859028845</v>
      </c>
      <c r="BA13" s="32">
        <v>512402.90789132792</v>
      </c>
      <c r="BB13" s="32">
        <v>530381.72319458425</v>
      </c>
      <c r="BC13" s="32">
        <v>550222.54303609137</v>
      </c>
      <c r="BD13" s="32">
        <v>573624.72472970362</v>
      </c>
      <c r="BE13" s="32">
        <v>626696.32341273897</v>
      </c>
      <c r="BF13" s="32">
        <v>661094.69049796928</v>
      </c>
      <c r="BG13" s="32">
        <v>705858.40626671037</v>
      </c>
      <c r="BH13" s="32">
        <v>753817.06858149543</v>
      </c>
      <c r="BI13" s="32">
        <v>789629.91953627137</v>
      </c>
      <c r="BJ13" s="32">
        <v>806002.60157190147</v>
      </c>
      <c r="BK13" s="32">
        <v>848199.84525553836</v>
      </c>
      <c r="BL13" s="32">
        <v>883634.91120891564</v>
      </c>
      <c r="BM13" s="32">
        <v>916085.83259427559</v>
      </c>
      <c r="BN13" s="32">
        <v>953872.11907650752</v>
      </c>
      <c r="BP13" s="65"/>
      <c r="BQ13" s="65"/>
      <c r="BR13" s="66"/>
      <c r="BS13" s="66"/>
      <c r="BT13" s="66"/>
      <c r="BU13" s="66"/>
      <c r="BV13" s="67"/>
    </row>
    <row r="14" spans="1:74" x14ac:dyDescent="0.2">
      <c r="A14" s="12" t="s">
        <v>26</v>
      </c>
      <c r="B14" s="16">
        <f>AVERAGE(AL14:AX14)</f>
        <v>602.14260904733601</v>
      </c>
      <c r="C14" s="16">
        <f t="shared" ref="C14:C29" si="3">AVERAGE(AX14:BJ14)</f>
        <v>621.35325273698459</v>
      </c>
      <c r="D14" s="16">
        <f t="shared" ref="D14:D29" si="4">AVERAGE(BJ14:BN14)</f>
        <v>782.31661767444871</v>
      </c>
      <c r="E14" s="17">
        <f>(100*(EXP(LN(AX14/AQ14)/($AX$11-$AQ$11)))-100)/100</f>
        <v>-8.9476262023318043E-3</v>
      </c>
      <c r="F14" s="17">
        <f t="shared" si="1"/>
        <v>1.6601989371459496E-2</v>
      </c>
      <c r="G14" s="17">
        <f t="shared" si="2"/>
        <v>3.0110175025306062E-2</v>
      </c>
      <c r="I14" s="18" t="s">
        <v>55</v>
      </c>
      <c r="J14" s="18" t="s">
        <v>58</v>
      </c>
      <c r="K14" s="18" t="s">
        <v>59</v>
      </c>
      <c r="L14" s="18" t="s">
        <v>67</v>
      </c>
      <c r="M14" s="18" t="s">
        <v>54</v>
      </c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>
        <v>640.34590812382862</v>
      </c>
      <c r="AR14" s="32">
        <v>629.52613742804829</v>
      </c>
      <c r="AS14" s="32">
        <v>601.17757818919574</v>
      </c>
      <c r="AT14" s="32">
        <v>587.34026757533763</v>
      </c>
      <c r="AU14" s="32">
        <v>580.02987216646954</v>
      </c>
      <c r="AV14" s="32">
        <v>580.45923898003798</v>
      </c>
      <c r="AW14" s="32">
        <v>596.96231637945255</v>
      </c>
      <c r="AX14" s="32">
        <v>601.29955353631772</v>
      </c>
      <c r="AY14" s="32">
        <v>594.70635665940461</v>
      </c>
      <c r="AZ14" s="32">
        <v>589.83411767858024</v>
      </c>
      <c r="BA14" s="32">
        <v>588.07335147181811</v>
      </c>
      <c r="BB14" s="32">
        <v>584.22122335916913</v>
      </c>
      <c r="BC14" s="32">
        <v>560.70421330828344</v>
      </c>
      <c r="BD14" s="32">
        <v>589.91479853841338</v>
      </c>
      <c r="BE14" s="32">
        <v>600.65973296813229</v>
      </c>
      <c r="BF14" s="32">
        <v>587.13649697915935</v>
      </c>
      <c r="BG14" s="32">
        <v>652.54974336484372</v>
      </c>
      <c r="BH14" s="32">
        <v>706.6458153642053</v>
      </c>
      <c r="BI14" s="32">
        <v>689.18711426462437</v>
      </c>
      <c r="BJ14" s="32">
        <v>732.65976808784922</v>
      </c>
      <c r="BK14" s="32">
        <v>773.08022464271289</v>
      </c>
      <c r="BL14" s="32">
        <v>772.3506867601958</v>
      </c>
      <c r="BM14" s="32">
        <v>808.52450532426633</v>
      </c>
      <c r="BN14" s="32">
        <v>824.96790355721998</v>
      </c>
      <c r="BP14" s="65"/>
      <c r="BQ14" s="65"/>
      <c r="BR14" s="66"/>
      <c r="BS14" s="66"/>
      <c r="BT14" s="66"/>
      <c r="BU14" s="67"/>
      <c r="BV14" s="67"/>
    </row>
    <row r="15" spans="1:74" x14ac:dyDescent="0.2">
      <c r="A15" s="12" t="s">
        <v>80</v>
      </c>
      <c r="B15" s="16"/>
      <c r="C15" s="16"/>
      <c r="D15" s="16"/>
      <c r="E15" s="17"/>
      <c r="F15" s="17"/>
      <c r="G15" s="17"/>
      <c r="I15" s="18"/>
      <c r="J15" s="18"/>
      <c r="K15" s="18"/>
      <c r="L15" s="18"/>
      <c r="M15" s="18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P15" s="65"/>
      <c r="BQ15" s="65"/>
      <c r="BR15" s="66"/>
      <c r="BS15" s="66"/>
      <c r="BT15" s="66"/>
      <c r="BU15" s="67"/>
      <c r="BV15" s="67"/>
    </row>
    <row r="16" spans="1:74" x14ac:dyDescent="0.2">
      <c r="A16" s="13" t="s">
        <v>8</v>
      </c>
      <c r="B16" s="16">
        <f>AVERAGE(AL16:AX16)/1000</f>
        <v>63.455702923076913</v>
      </c>
      <c r="C16" s="16">
        <f>AVERAGE(AX16:BJ16)/1000</f>
        <v>93.201938692307692</v>
      </c>
      <c r="D16" s="16">
        <f>AVERAGE(BJ16:BN16)/1000</f>
        <v>125.94170745633278</v>
      </c>
      <c r="E16" s="17">
        <f t="shared" si="0"/>
        <v>3.1989217265050912E-2</v>
      </c>
      <c r="F16" s="17">
        <f t="shared" si="1"/>
        <v>3.8649554095126319E-2</v>
      </c>
      <c r="G16" s="17">
        <f t="shared" si="2"/>
        <v>2.9136536554854757E-2</v>
      </c>
      <c r="I16" s="18" t="s">
        <v>4</v>
      </c>
      <c r="J16" s="18" t="s">
        <v>61</v>
      </c>
      <c r="K16" s="18" t="s">
        <v>62</v>
      </c>
      <c r="L16" s="18" t="s">
        <v>38</v>
      </c>
      <c r="M16" s="18" t="s">
        <v>39</v>
      </c>
      <c r="N16" s="32">
        <v>27881.383999999998</v>
      </c>
      <c r="O16" s="32">
        <v>28902.915000000001</v>
      </c>
      <c r="P16" s="32">
        <v>29321.113000000001</v>
      </c>
      <c r="Q16" s="32">
        <v>30029.562000000002</v>
      </c>
      <c r="R16" s="32">
        <v>30048.756000000001</v>
      </c>
      <c r="S16" s="32">
        <v>29877.061000000002</v>
      </c>
      <c r="T16" s="32">
        <v>31309.651000000002</v>
      </c>
      <c r="U16" s="32">
        <v>31874.401999999998</v>
      </c>
      <c r="V16" s="32">
        <v>33467.347999999998</v>
      </c>
      <c r="W16" s="32">
        <v>34554.231</v>
      </c>
      <c r="X16" s="32">
        <v>34775.373</v>
      </c>
      <c r="Y16" s="32">
        <v>34137.091</v>
      </c>
      <c r="Z16" s="32">
        <v>35859.26</v>
      </c>
      <c r="AA16" s="32">
        <v>37844.084999999999</v>
      </c>
      <c r="AB16" s="32">
        <v>38368.387000000002</v>
      </c>
      <c r="AC16" s="32">
        <v>38734.478999999999</v>
      </c>
      <c r="AD16" s="32">
        <v>38745.436999999998</v>
      </c>
      <c r="AE16" s="32">
        <v>39487.497000000003</v>
      </c>
      <c r="AF16" s="32">
        <v>40965.51</v>
      </c>
      <c r="AG16" s="32">
        <v>43245.68</v>
      </c>
      <c r="AH16" s="32">
        <v>43794.656000000003</v>
      </c>
      <c r="AI16" s="32">
        <v>45051.491999999998</v>
      </c>
      <c r="AJ16" s="32">
        <v>45073.514000000003</v>
      </c>
      <c r="AK16" s="32">
        <v>47205.269</v>
      </c>
      <c r="AL16" s="32">
        <v>51516.436999999998</v>
      </c>
      <c r="AM16" s="32">
        <v>54783.220999999998</v>
      </c>
      <c r="AN16" s="32">
        <v>56221.978000000003</v>
      </c>
      <c r="AO16" s="32">
        <v>58239.072</v>
      </c>
      <c r="AP16" s="32">
        <v>59708.116000000002</v>
      </c>
      <c r="AQ16" s="32">
        <v>60753.37</v>
      </c>
      <c r="AR16" s="32">
        <v>62714.815999999999</v>
      </c>
      <c r="AS16" s="32">
        <v>64401.767</v>
      </c>
      <c r="AT16" s="32">
        <v>66493.767999999996</v>
      </c>
      <c r="AU16" s="32">
        <v>69475.214999999997</v>
      </c>
      <c r="AV16" s="32">
        <v>71692.183000000005</v>
      </c>
      <c r="AW16" s="32">
        <v>73753.644</v>
      </c>
      <c r="AX16" s="32">
        <v>75170.551000000007</v>
      </c>
      <c r="AY16" s="32">
        <v>77364.320000000007</v>
      </c>
      <c r="AZ16" s="32">
        <v>80125.054000000004</v>
      </c>
      <c r="BA16" s="32">
        <v>81645.698999999993</v>
      </c>
      <c r="BB16" s="32">
        <v>83370.118000000002</v>
      </c>
      <c r="BC16" s="32">
        <v>86544.513999999996</v>
      </c>
      <c r="BD16" s="32">
        <v>90324.417000000001</v>
      </c>
      <c r="BE16" s="32">
        <v>93904.914000000004</v>
      </c>
      <c r="BF16" s="32">
        <v>100589.219</v>
      </c>
      <c r="BG16" s="32">
        <v>104318.936</v>
      </c>
      <c r="BH16" s="32">
        <v>106795.11199999999</v>
      </c>
      <c r="BI16" s="32">
        <v>112983.849</v>
      </c>
      <c r="BJ16" s="32">
        <v>118488.5</v>
      </c>
      <c r="BK16" s="32">
        <v>123688.258</v>
      </c>
      <c r="BL16" s="32">
        <v>125435.754</v>
      </c>
      <c r="BM16" s="73">
        <f>BL16+(BL16*BU16)</f>
        <v>129182.80236636776</v>
      </c>
      <c r="BN16" s="73">
        <f>BM16+(BM16*BV16)</f>
        <v>132913.22291529612</v>
      </c>
      <c r="BP16" s="65" t="s">
        <v>151</v>
      </c>
      <c r="BQ16" s="65" t="s">
        <v>4</v>
      </c>
      <c r="BR16" s="66">
        <v>130431.07999999999</v>
      </c>
      <c r="BS16" s="66">
        <v>134327.35</v>
      </c>
      <c r="BT16" s="66">
        <v>138206.32999999999</v>
      </c>
      <c r="BU16" s="67">
        <f t="shared" ref="BU16:BV39" si="5">(BS16-BR16)/BR16</f>
        <v>2.9872251306973914E-2</v>
      </c>
      <c r="BV16" s="67">
        <f t="shared" si="5"/>
        <v>2.8877067849547997E-2</v>
      </c>
    </row>
    <row r="17" spans="1:74" x14ac:dyDescent="0.2">
      <c r="A17" s="13" t="s">
        <v>5</v>
      </c>
      <c r="B17" s="16">
        <f>AVERAGE(AL17:AX17)/1000</f>
        <v>3.4888303076923073</v>
      </c>
      <c r="C17" s="16">
        <f>AVERAGE(AX17:BJ17)/1000</f>
        <v>6.2511346153846157</v>
      </c>
      <c r="D17" s="16">
        <f>AVERAGE(BJ17:BN17)/1000</f>
        <v>8.2396959913880288</v>
      </c>
      <c r="E17" s="17">
        <f t="shared" si="0"/>
        <v>4.3826499974882721E-2</v>
      </c>
      <c r="F17" s="17">
        <f t="shared" si="1"/>
        <v>5.1886480626644985E-2</v>
      </c>
      <c r="G17" s="17">
        <f t="shared" si="2"/>
        <v>1.7816494321809699E-2</v>
      </c>
      <c r="I17" s="18" t="s">
        <v>4</v>
      </c>
      <c r="J17" s="18" t="s">
        <v>5</v>
      </c>
      <c r="K17" s="18" t="s">
        <v>62</v>
      </c>
      <c r="L17" s="18" t="s">
        <v>46</v>
      </c>
      <c r="M17" s="18" t="s">
        <v>39</v>
      </c>
      <c r="N17" s="32">
        <v>1108.8679999999999</v>
      </c>
      <c r="O17" s="32">
        <v>1210.1400000000001</v>
      </c>
      <c r="P17" s="32">
        <v>1263.4059999999999</v>
      </c>
      <c r="Q17" s="32">
        <v>1214.7049999999999</v>
      </c>
      <c r="R17" s="32">
        <v>1322.8620000000001</v>
      </c>
      <c r="S17" s="32">
        <v>1245.114</v>
      </c>
      <c r="T17" s="32">
        <v>1324.24</v>
      </c>
      <c r="U17" s="32">
        <v>1392.171</v>
      </c>
      <c r="V17" s="32">
        <v>1567.306</v>
      </c>
      <c r="W17" s="32">
        <v>1536.5429999999999</v>
      </c>
      <c r="X17" s="32">
        <v>1513.5070000000001</v>
      </c>
      <c r="Y17" s="32">
        <v>1449.5029999999999</v>
      </c>
      <c r="Z17" s="32">
        <v>1491.3589999999999</v>
      </c>
      <c r="AA17" s="32">
        <v>1670.6130000000001</v>
      </c>
      <c r="AB17" s="32">
        <v>1595.011</v>
      </c>
      <c r="AC17" s="32">
        <v>1736.143</v>
      </c>
      <c r="AD17" s="32">
        <v>1927.1780000000001</v>
      </c>
      <c r="AE17" s="32">
        <v>2011.377</v>
      </c>
      <c r="AF17" s="32">
        <v>2172.1</v>
      </c>
      <c r="AG17" s="32">
        <v>2309.5940000000001</v>
      </c>
      <c r="AH17" s="32">
        <v>2401.6729999999998</v>
      </c>
      <c r="AI17" s="32">
        <v>2496.107</v>
      </c>
      <c r="AJ17" s="32">
        <v>2420.0740000000001</v>
      </c>
      <c r="AK17" s="32">
        <v>2368.2849999999999</v>
      </c>
      <c r="AL17" s="32">
        <v>2603.6149999999998</v>
      </c>
      <c r="AM17" s="32">
        <v>2911.192</v>
      </c>
      <c r="AN17" s="32">
        <v>2744.4920000000002</v>
      </c>
      <c r="AO17" s="32">
        <v>2915.0880000000002</v>
      </c>
      <c r="AP17" s="32">
        <v>3097.0390000000002</v>
      </c>
      <c r="AQ17" s="32">
        <v>3393.741</v>
      </c>
      <c r="AR17" s="32">
        <v>3585.8310000000001</v>
      </c>
      <c r="AS17" s="32">
        <v>3740.7</v>
      </c>
      <c r="AT17" s="32">
        <v>3858.0830000000001</v>
      </c>
      <c r="AU17" s="32">
        <v>3946.9380000000001</v>
      </c>
      <c r="AV17" s="32">
        <v>4005.2150000000001</v>
      </c>
      <c r="AW17" s="32">
        <v>4196.5720000000001</v>
      </c>
      <c r="AX17" s="32">
        <v>4356.2879999999996</v>
      </c>
      <c r="AY17" s="32">
        <v>4464.5990000000002</v>
      </c>
      <c r="AZ17" s="32">
        <v>4725.3220000000001</v>
      </c>
      <c r="BA17" s="32">
        <v>4808.1350000000002</v>
      </c>
      <c r="BB17" s="32">
        <v>5277.3689999999997</v>
      </c>
      <c r="BC17" s="32">
        <v>5790.5659999999998</v>
      </c>
      <c r="BD17" s="32">
        <v>6083.1940000000004</v>
      </c>
      <c r="BE17" s="32">
        <v>6414.7960000000003</v>
      </c>
      <c r="BF17" s="32">
        <v>7173.0780000000004</v>
      </c>
      <c r="BG17" s="32">
        <v>7827.2089999999998</v>
      </c>
      <c r="BH17" s="32">
        <v>8146.8969999999999</v>
      </c>
      <c r="BI17" s="32">
        <v>8203.6849999999995</v>
      </c>
      <c r="BJ17" s="32">
        <v>7993.6120000000001</v>
      </c>
      <c r="BK17" s="32">
        <v>7917.9830000000002</v>
      </c>
      <c r="BL17" s="32">
        <v>8206.8680000000004</v>
      </c>
      <c r="BM17" s="73">
        <f t="shared" ref="BM17:BN17" si="6">BL17+(BL17*BU17)</f>
        <v>8501.3263983481866</v>
      </c>
      <c r="BN17" s="73">
        <f t="shared" si="6"/>
        <v>8578.690558591954</v>
      </c>
      <c r="BP17" s="65" t="s">
        <v>5</v>
      </c>
      <c r="BQ17" s="65" t="s">
        <v>4</v>
      </c>
      <c r="BR17" s="66">
        <v>8092.92</v>
      </c>
      <c r="BS17" s="66">
        <v>8383.2900000000009</v>
      </c>
      <c r="BT17" s="66">
        <v>8459.58</v>
      </c>
      <c r="BU17" s="67">
        <f t="shared" si="5"/>
        <v>3.5879509497190237E-2</v>
      </c>
      <c r="BV17" s="67">
        <f t="shared" si="5"/>
        <v>9.1002458462010796E-3</v>
      </c>
    </row>
    <row r="18" spans="1:74" x14ac:dyDescent="0.2">
      <c r="A18" s="13" t="s">
        <v>6</v>
      </c>
      <c r="B18" s="16">
        <f>AVERAGE(AL18:AX18)/1000</f>
        <v>4.7190502307692315</v>
      </c>
      <c r="C18" s="16">
        <f>AVERAGE(AX18:BJ18)/1000</f>
        <v>6.7795880769230763</v>
      </c>
      <c r="D18" s="16">
        <f>AVERAGE(BJ18:BN18)/1000</f>
        <v>9.1445554318993594</v>
      </c>
      <c r="E18" s="17">
        <f t="shared" si="0"/>
        <v>2.0763676493051691E-2</v>
      </c>
      <c r="F18" s="17">
        <f t="shared" si="1"/>
        <v>3.7989413669172765E-2</v>
      </c>
      <c r="G18" s="17">
        <f t="shared" si="2"/>
        <v>3.5216195944361602E-2</v>
      </c>
      <c r="I18" s="18" t="s">
        <v>4</v>
      </c>
      <c r="J18" s="18" t="s">
        <v>6</v>
      </c>
      <c r="K18" s="18" t="s">
        <v>62</v>
      </c>
      <c r="L18" s="18" t="s">
        <v>47</v>
      </c>
      <c r="M18" s="18" t="s">
        <v>39</v>
      </c>
      <c r="N18" s="32">
        <v>2173.248</v>
      </c>
      <c r="O18" s="32">
        <v>2200.3380000000002</v>
      </c>
      <c r="P18" s="32">
        <v>2241.5349999999999</v>
      </c>
      <c r="Q18" s="32">
        <v>2313.6010000000001</v>
      </c>
      <c r="R18" s="32">
        <v>2368.02</v>
      </c>
      <c r="S18" s="32">
        <v>2457.9899999999998</v>
      </c>
      <c r="T18" s="32">
        <v>2551.0210000000002</v>
      </c>
      <c r="U18" s="32">
        <v>2641.9690000000001</v>
      </c>
      <c r="V18" s="32">
        <v>2747.3850000000002</v>
      </c>
      <c r="W18" s="32">
        <v>2827.0259999999998</v>
      </c>
      <c r="X18" s="32">
        <v>2800.2809999999999</v>
      </c>
      <c r="Y18" s="32">
        <v>2815.864</v>
      </c>
      <c r="Z18" s="32">
        <v>2847.2109999999998</v>
      </c>
      <c r="AA18" s="32">
        <v>2840.7840000000001</v>
      </c>
      <c r="AB18" s="32">
        <v>2905.9549999999999</v>
      </c>
      <c r="AC18" s="32">
        <v>3086.3919999999998</v>
      </c>
      <c r="AD18" s="32">
        <v>3276.37</v>
      </c>
      <c r="AE18" s="32">
        <v>3527.1930000000002</v>
      </c>
      <c r="AF18" s="32">
        <v>3576.058</v>
      </c>
      <c r="AG18" s="32">
        <v>3772.895</v>
      </c>
      <c r="AH18" s="32">
        <v>3814.663</v>
      </c>
      <c r="AI18" s="32">
        <v>3988.192</v>
      </c>
      <c r="AJ18" s="32">
        <v>4064.413</v>
      </c>
      <c r="AK18" s="32">
        <v>4096.63</v>
      </c>
      <c r="AL18" s="32">
        <v>4209.0219999999999</v>
      </c>
      <c r="AM18" s="32">
        <v>4293.6890000000003</v>
      </c>
      <c r="AN18" s="32">
        <v>4309.4390000000003</v>
      </c>
      <c r="AO18" s="32">
        <v>4429.6869999999999</v>
      </c>
      <c r="AP18" s="32">
        <v>4569.5020000000004</v>
      </c>
      <c r="AQ18" s="32">
        <v>4682.3389999999999</v>
      </c>
      <c r="AR18" s="32">
        <v>4835.6289999999999</v>
      </c>
      <c r="AS18" s="32">
        <v>4928.7640000000001</v>
      </c>
      <c r="AT18" s="32">
        <v>4753.7520000000004</v>
      </c>
      <c r="AU18" s="32">
        <v>4782.5780000000004</v>
      </c>
      <c r="AV18" s="32">
        <v>5003.0889999999999</v>
      </c>
      <c r="AW18" s="32">
        <v>5163.9480000000003</v>
      </c>
      <c r="AX18" s="32">
        <v>5386.2150000000001</v>
      </c>
      <c r="AY18" s="32">
        <v>5492.6350000000002</v>
      </c>
      <c r="AZ18" s="32">
        <v>5761.4340000000002</v>
      </c>
      <c r="BA18" s="32">
        <v>5884.34</v>
      </c>
      <c r="BB18" s="32">
        <v>6091.4679999999998</v>
      </c>
      <c r="BC18" s="32">
        <v>6507.5649999999996</v>
      </c>
      <c r="BD18" s="32">
        <v>6749.942</v>
      </c>
      <c r="BE18" s="32">
        <v>6973.3140000000003</v>
      </c>
      <c r="BF18" s="32">
        <v>7263.5360000000001</v>
      </c>
      <c r="BG18" s="32">
        <v>7431.482</v>
      </c>
      <c r="BH18" s="32">
        <v>7875.6239999999998</v>
      </c>
      <c r="BI18" s="32">
        <v>8291.5300000000007</v>
      </c>
      <c r="BJ18" s="32">
        <v>8425.56</v>
      </c>
      <c r="BK18" s="32">
        <v>8834.4599999999991</v>
      </c>
      <c r="BL18" s="32">
        <v>9331.7180000000008</v>
      </c>
      <c r="BM18" s="73">
        <f t="shared" ref="BM18:BN18" si="7">BL18+(BL18*BU18)</f>
        <v>9454.4342974932842</v>
      </c>
      <c r="BN18" s="73">
        <f t="shared" si="7"/>
        <v>9676.6048620035235</v>
      </c>
      <c r="BP18" s="65" t="s">
        <v>153</v>
      </c>
      <c r="BQ18" s="65" t="s">
        <v>4</v>
      </c>
      <c r="BR18" s="66">
        <v>10269.61</v>
      </c>
      <c r="BS18" s="66">
        <v>10404.66</v>
      </c>
      <c r="BT18" s="66">
        <v>10649.16</v>
      </c>
      <c r="BU18" s="67">
        <f t="shared" si="5"/>
        <v>1.3150450698711954E-2</v>
      </c>
      <c r="BV18" s="67">
        <f t="shared" si="5"/>
        <v>2.3499085986471446E-2</v>
      </c>
    </row>
    <row r="19" spans="1:74" x14ac:dyDescent="0.2">
      <c r="A19" s="13" t="s">
        <v>28</v>
      </c>
      <c r="B19" s="16">
        <f>AVERAGE(AL19:AX19)/1000</f>
        <v>9.9165097692307675</v>
      </c>
      <c r="C19" s="16">
        <f>AVERAGE(AX19:BJ19)/1000</f>
        <v>15.013362846153848</v>
      </c>
      <c r="D19" s="16">
        <f>AVERAGE(BJ19:BN19)/1000</f>
        <v>21.505957280580837</v>
      </c>
      <c r="E19" s="17">
        <f t="shared" si="0"/>
        <v>7.4076873976049737E-3</v>
      </c>
      <c r="F19" s="17">
        <f t="shared" si="1"/>
        <v>5.75212511482232E-2</v>
      </c>
      <c r="G19" s="17">
        <f t="shared" si="2"/>
        <v>2.1547442991666232E-2</v>
      </c>
      <c r="I19" s="18" t="s">
        <v>4</v>
      </c>
      <c r="J19" s="18" t="s">
        <v>7</v>
      </c>
      <c r="K19" s="18" t="s">
        <v>62</v>
      </c>
      <c r="L19" s="18" t="s">
        <v>69</v>
      </c>
      <c r="M19" s="18" t="s">
        <v>39</v>
      </c>
      <c r="N19" s="32">
        <v>4426.9070000000002</v>
      </c>
      <c r="O19" s="32">
        <v>4541.058</v>
      </c>
      <c r="P19" s="32">
        <v>4582.3029999999999</v>
      </c>
      <c r="Q19" s="32">
        <v>4727.7640000000001</v>
      </c>
      <c r="R19" s="32">
        <v>4919.5879999999997</v>
      </c>
      <c r="S19" s="32">
        <v>5124.9920000000002</v>
      </c>
      <c r="T19" s="32">
        <v>5206.91</v>
      </c>
      <c r="U19" s="32">
        <v>5340.9480000000003</v>
      </c>
      <c r="V19" s="32">
        <v>5616.7309999999998</v>
      </c>
      <c r="W19" s="32">
        <v>6008.4870000000001</v>
      </c>
      <c r="X19" s="32">
        <v>6226.2939999999999</v>
      </c>
      <c r="Y19" s="32">
        <v>6078.3109999999997</v>
      </c>
      <c r="Z19" s="32">
        <v>5971.8720000000003</v>
      </c>
      <c r="AA19" s="32">
        <v>6066.4269999999997</v>
      </c>
      <c r="AB19" s="32">
        <v>6459.8729999999996</v>
      </c>
      <c r="AC19" s="32">
        <v>6691.6549999999997</v>
      </c>
      <c r="AD19" s="32">
        <v>7430.9939999999997</v>
      </c>
      <c r="AE19" s="32">
        <v>8073.8980000000001</v>
      </c>
      <c r="AF19" s="32">
        <v>8025.94</v>
      </c>
      <c r="AG19" s="32">
        <v>8347.6509999999998</v>
      </c>
      <c r="AH19" s="32">
        <v>8751.4750000000004</v>
      </c>
      <c r="AI19" s="32">
        <v>8810.0550000000003</v>
      </c>
      <c r="AJ19" s="32">
        <v>8946.1849999999995</v>
      </c>
      <c r="AK19" s="32">
        <v>8896.18</v>
      </c>
      <c r="AL19" s="32">
        <v>9453.3809999999994</v>
      </c>
      <c r="AM19" s="32">
        <v>9472.3150000000005</v>
      </c>
      <c r="AN19" s="32">
        <v>9499.616</v>
      </c>
      <c r="AO19" s="32">
        <v>9757.84</v>
      </c>
      <c r="AP19" s="32">
        <v>9764.8860000000004</v>
      </c>
      <c r="AQ19" s="32">
        <v>10258.522000000001</v>
      </c>
      <c r="AR19" s="32">
        <v>10105.129999999999</v>
      </c>
      <c r="AS19" s="32">
        <v>10239.787</v>
      </c>
      <c r="AT19" s="32">
        <v>10077.146000000001</v>
      </c>
      <c r="AU19" s="32">
        <v>9419.6470000000008</v>
      </c>
      <c r="AV19" s="32">
        <v>10659.974</v>
      </c>
      <c r="AW19" s="32">
        <v>9877.5730000000003</v>
      </c>
      <c r="AX19" s="32">
        <v>10328.81</v>
      </c>
      <c r="AY19" s="32">
        <v>10823.691999999999</v>
      </c>
      <c r="AZ19" s="32">
        <v>11252.056</v>
      </c>
      <c r="BA19" s="32">
        <v>11489.566000000001</v>
      </c>
      <c r="BB19" s="32">
        <v>12079.665999999999</v>
      </c>
      <c r="BC19" s="32">
        <v>14285.781000000001</v>
      </c>
      <c r="BD19" s="32">
        <v>15243.200999999999</v>
      </c>
      <c r="BE19" s="32">
        <v>16588.648000000001</v>
      </c>
      <c r="BF19" s="32">
        <v>16961.919999999998</v>
      </c>
      <c r="BG19" s="32">
        <v>17651.382000000001</v>
      </c>
      <c r="BH19" s="32">
        <v>18876.629000000001</v>
      </c>
      <c r="BI19" s="32">
        <v>19384.543000000001</v>
      </c>
      <c r="BJ19" s="32">
        <v>20207.823</v>
      </c>
      <c r="BK19" s="32">
        <v>21935.523000000001</v>
      </c>
      <c r="BL19" s="32">
        <v>21569.579000000002</v>
      </c>
      <c r="BM19" s="73">
        <f t="shared" ref="BM19:BN19" si="8">BL19+(BL19*BU19)</f>
        <v>21810.223709343238</v>
      </c>
      <c r="BN19" s="73">
        <f t="shared" si="8"/>
        <v>22006.637693560959</v>
      </c>
      <c r="BP19" s="65" t="s">
        <v>7</v>
      </c>
      <c r="BQ19" s="65" t="s">
        <v>73</v>
      </c>
      <c r="BR19" s="66">
        <v>25972.799999999999</v>
      </c>
      <c r="BS19" s="66">
        <v>26262.57</v>
      </c>
      <c r="BT19" s="66">
        <v>26499.08</v>
      </c>
      <c r="BU19" s="67">
        <f t="shared" si="5"/>
        <v>1.1156671594899296E-2</v>
      </c>
      <c r="BV19" s="67">
        <f t="shared" si="5"/>
        <v>9.0055923696729621E-3</v>
      </c>
    </row>
    <row r="20" spans="1:74" x14ac:dyDescent="0.2">
      <c r="A20" s="12" t="s">
        <v>29</v>
      </c>
      <c r="B20" s="16">
        <f t="shared" ref="B16:B29" si="9">AVERAGE(AL20:AX20)</f>
        <v>2097.3850552188574</v>
      </c>
      <c r="C20" s="16">
        <f t="shared" si="3"/>
        <v>2298.006955769858</v>
      </c>
      <c r="D20" s="16">
        <f t="shared" si="4"/>
        <v>2423.4473061299905</v>
      </c>
      <c r="E20" s="17">
        <f t="shared" si="0"/>
        <v>7.7986096714803919E-3</v>
      </c>
      <c r="F20" s="17">
        <f t="shared" si="1"/>
        <v>7.4111883678627064E-3</v>
      </c>
      <c r="G20" s="17">
        <f>(100*(EXP(LN(BL20/BJ20)/($BL$11-$BJ$11)))-100)/100</f>
        <v>9.4678033302555767E-3</v>
      </c>
      <c r="I20" s="18" t="s">
        <v>48</v>
      </c>
      <c r="J20" s="18" t="s">
        <v>13</v>
      </c>
      <c r="K20" s="18" t="s">
        <v>35</v>
      </c>
      <c r="L20" s="18" t="s">
        <v>49</v>
      </c>
      <c r="M20" s="18" t="s">
        <v>48</v>
      </c>
      <c r="N20" s="32">
        <v>1958.6615317845788</v>
      </c>
      <c r="O20" s="32">
        <v>1984.6288354810281</v>
      </c>
      <c r="P20" s="32">
        <v>1982.9326354966272</v>
      </c>
      <c r="Q20" s="32">
        <v>1980.6225872671287</v>
      </c>
      <c r="R20" s="32">
        <v>1977.2727284815176</v>
      </c>
      <c r="S20" s="32">
        <v>1938.655856089598</v>
      </c>
      <c r="T20" s="32">
        <v>1980.3433188955291</v>
      </c>
      <c r="U20" s="32">
        <v>1976.3819099196901</v>
      </c>
      <c r="V20" s="32">
        <v>2011.0303591470258</v>
      </c>
      <c r="W20" s="32">
        <v>2030.6756221509568</v>
      </c>
      <c r="X20" s="32">
        <v>1998.6262725055087</v>
      </c>
      <c r="Y20" s="32">
        <v>1923.5935138060518</v>
      </c>
      <c r="Z20" s="32">
        <v>1953.3166715395917</v>
      </c>
      <c r="AA20" s="32">
        <v>1990.8051102045979</v>
      </c>
      <c r="AB20" s="32">
        <v>1991.7493153260962</v>
      </c>
      <c r="AC20" s="32">
        <v>1987.3350073334509</v>
      </c>
      <c r="AD20" s="32">
        <v>1985.0210416013092</v>
      </c>
      <c r="AE20" s="32">
        <v>1990.8255792015698</v>
      </c>
      <c r="AF20" s="32">
        <v>2012.8183138157553</v>
      </c>
      <c r="AG20" s="32">
        <v>2042.7404455617661</v>
      </c>
      <c r="AH20" s="32">
        <v>2033.5628374572084</v>
      </c>
      <c r="AI20" s="32">
        <v>2032.0370839500417</v>
      </c>
      <c r="AJ20" s="32">
        <v>1983.7984732324226</v>
      </c>
      <c r="AK20" s="32">
        <v>1956.8527397987348</v>
      </c>
      <c r="AL20" s="32">
        <v>2003.1087311985475</v>
      </c>
      <c r="AM20" s="32">
        <v>2048.5560400346822</v>
      </c>
      <c r="AN20" s="32">
        <v>2017.2593175111751</v>
      </c>
      <c r="AO20" s="32">
        <v>2038.0423021970744</v>
      </c>
      <c r="AP20" s="32">
        <v>2055.3454104947637</v>
      </c>
      <c r="AQ20" s="32">
        <v>2062.9748637054249</v>
      </c>
      <c r="AR20" s="32">
        <v>2105.7300404513521</v>
      </c>
      <c r="AS20" s="32">
        <v>2109.0832842096365</v>
      </c>
      <c r="AT20" s="32">
        <v>2131.8262467396598</v>
      </c>
      <c r="AU20" s="32">
        <v>2144.3311254967134</v>
      </c>
      <c r="AV20" s="32">
        <v>2169.6423258221848</v>
      </c>
      <c r="AW20" s="32">
        <v>2181.2865161515206</v>
      </c>
      <c r="AX20" s="32">
        <v>2198.8195138324104</v>
      </c>
      <c r="AY20" s="32">
        <v>2220.7766186662834</v>
      </c>
      <c r="AZ20" s="32">
        <v>2235.0952768060529</v>
      </c>
      <c r="BA20" s="32">
        <v>2236.3571153787229</v>
      </c>
      <c r="BB20" s="32">
        <v>2254.3832966224313</v>
      </c>
      <c r="BC20" s="32">
        <v>2268.553586297709</v>
      </c>
      <c r="BD20" s="32">
        <v>2279.3425351608162</v>
      </c>
      <c r="BE20" s="32">
        <v>2304.7202308213491</v>
      </c>
      <c r="BF20" s="32">
        <v>2346.6151837565931</v>
      </c>
      <c r="BG20" s="32">
        <v>2366.5816349150464</v>
      </c>
      <c r="BH20" s="32">
        <v>2372.0326911471934</v>
      </c>
      <c r="BI20" s="32">
        <v>2388.2716698770187</v>
      </c>
      <c r="BJ20" s="32">
        <v>2402.5410717265222</v>
      </c>
      <c r="BK20" s="32">
        <v>2419.5508401173397</v>
      </c>
      <c r="BL20" s="32">
        <v>2448.2500065461104</v>
      </c>
      <c r="BM20" s="32"/>
      <c r="BN20" s="32"/>
      <c r="BP20" s="65"/>
      <c r="BQ20" s="65"/>
      <c r="BR20" s="66"/>
      <c r="BS20" s="66"/>
      <c r="BT20" s="66"/>
      <c r="BU20" s="67"/>
      <c r="BV20" s="67"/>
    </row>
    <row r="21" spans="1:74" x14ac:dyDescent="0.2">
      <c r="A21" s="13" t="s">
        <v>8</v>
      </c>
      <c r="B21" s="16">
        <f t="shared" si="9"/>
        <v>1024.2778855407853</v>
      </c>
      <c r="C21" s="16">
        <f t="shared" si="3"/>
        <v>1077.5089929955377</v>
      </c>
      <c r="D21" s="16">
        <f t="shared" si="4"/>
        <v>1139.4109567819814</v>
      </c>
      <c r="E21" s="17">
        <f t="shared" si="0"/>
        <v>5.0980788482246457E-3</v>
      </c>
      <c r="F21" s="17">
        <f t="shared" si="1"/>
        <v>6.1958612060293208E-3</v>
      </c>
      <c r="G21" s="17">
        <f t="shared" ref="G21:G24" si="10">(100*(EXP(LN(BL21/BJ21)/($BL$11-$BJ$11)))-100)/100</f>
        <v>5.4651844720072515E-3</v>
      </c>
      <c r="I21" s="18" t="s">
        <v>48</v>
      </c>
      <c r="J21" s="18" t="s">
        <v>8</v>
      </c>
      <c r="K21" s="18" t="s">
        <v>35</v>
      </c>
      <c r="L21" s="18" t="s">
        <v>70</v>
      </c>
      <c r="M21" s="18" t="s">
        <v>48</v>
      </c>
      <c r="N21" s="32">
        <v>967.62080383092439</v>
      </c>
      <c r="O21" s="32">
        <v>975.62701093299665</v>
      </c>
      <c r="P21" s="32">
        <v>974.88695975808332</v>
      </c>
      <c r="Q21" s="32">
        <v>979.82824521086718</v>
      </c>
      <c r="R21" s="32">
        <v>953.68793103448274</v>
      </c>
      <c r="S21" s="32">
        <v>931.2557090657499</v>
      </c>
      <c r="T21" s="32">
        <v>946.74510035468916</v>
      </c>
      <c r="U21" s="32">
        <v>936.41869703063128</v>
      </c>
      <c r="V21" s="32">
        <v>951.96790123456788</v>
      </c>
      <c r="W21" s="32">
        <v>952.62629146859263</v>
      </c>
      <c r="X21" s="32">
        <v>938.62626489426077</v>
      </c>
      <c r="Y21" s="32">
        <v>904.68867900049304</v>
      </c>
      <c r="Z21" s="32">
        <v>935.12873545792866</v>
      </c>
      <c r="AA21" s="32">
        <v>949.89551908421083</v>
      </c>
      <c r="AB21" s="32">
        <v>945.06927087785277</v>
      </c>
      <c r="AC21" s="32">
        <v>937.50871200657184</v>
      </c>
      <c r="AD21" s="32">
        <v>929.21365666549161</v>
      </c>
      <c r="AE21" s="32">
        <v>924.61100105652406</v>
      </c>
      <c r="AF21" s="32">
        <v>944.832582892392</v>
      </c>
      <c r="AG21" s="32">
        <v>975.51325185204996</v>
      </c>
      <c r="AH21" s="32">
        <v>963.71745894180356</v>
      </c>
      <c r="AI21" s="32">
        <v>964.30161743765746</v>
      </c>
      <c r="AJ21" s="32">
        <v>942.12944761155893</v>
      </c>
      <c r="AK21" s="32">
        <v>944.45264001528597</v>
      </c>
      <c r="AL21" s="32">
        <v>990.67068314523283</v>
      </c>
      <c r="AM21" s="32">
        <v>1016.3832188124916</v>
      </c>
      <c r="AN21" s="32">
        <v>1014.3126807748118</v>
      </c>
      <c r="AO21" s="32">
        <v>1019.6459725034537</v>
      </c>
      <c r="AP21" s="32">
        <v>1017.9566403699923</v>
      </c>
      <c r="AQ21" s="32">
        <v>1011.633611135937</v>
      </c>
      <c r="AR21" s="32">
        <v>1013.7610719825508</v>
      </c>
      <c r="AS21" s="32">
        <v>1011.8625233733718</v>
      </c>
      <c r="AT21" s="32">
        <v>1022.9608923620175</v>
      </c>
      <c r="AU21" s="32">
        <v>1042.3947307899216</v>
      </c>
      <c r="AV21" s="32">
        <v>1046.7816641819802</v>
      </c>
      <c r="AW21" s="32">
        <v>1054.2433563943048</v>
      </c>
      <c r="AX21" s="32">
        <v>1053.0054662041416</v>
      </c>
      <c r="AY21" s="32">
        <v>1053.7607354472655</v>
      </c>
      <c r="AZ21" s="32">
        <v>1056.1983856840914</v>
      </c>
      <c r="BA21" s="32">
        <v>1059.8351382359049</v>
      </c>
      <c r="BB21" s="32">
        <v>1055.8284465570478</v>
      </c>
      <c r="BC21" s="32">
        <v>1051.3449245754343</v>
      </c>
      <c r="BD21" s="32">
        <v>1067.7628907281023</v>
      </c>
      <c r="BE21" s="32">
        <v>1071.2612875646757</v>
      </c>
      <c r="BF21" s="32">
        <v>1096.0723399694223</v>
      </c>
      <c r="BG21" s="32">
        <v>1098.2478307043891</v>
      </c>
      <c r="BH21" s="32">
        <v>1101.0018865157831</v>
      </c>
      <c r="BI21" s="32">
        <v>1109.2769738177947</v>
      </c>
      <c r="BJ21" s="32">
        <v>1134.0206029379376</v>
      </c>
      <c r="BK21" s="32">
        <v>1137.7625296888209</v>
      </c>
      <c r="BL21" s="32">
        <v>1146.4497377191856</v>
      </c>
      <c r="BM21" s="32"/>
      <c r="BN21" s="32"/>
      <c r="BP21" s="65"/>
      <c r="BQ21" s="65"/>
      <c r="BR21" s="66"/>
      <c r="BS21" s="66"/>
      <c r="BT21" s="66"/>
      <c r="BU21" s="67"/>
      <c r="BV21" s="67"/>
    </row>
    <row r="22" spans="1:74" x14ac:dyDescent="0.2">
      <c r="A22" s="13" t="s">
        <v>5</v>
      </c>
      <c r="B22" s="16">
        <f t="shared" si="9"/>
        <v>172.66350006278509</v>
      </c>
      <c r="C22" s="16">
        <f t="shared" si="3"/>
        <v>197.51486598103605</v>
      </c>
      <c r="D22" s="16">
        <f t="shared" si="4"/>
        <v>196.32756899595856</v>
      </c>
      <c r="E22" s="17">
        <f t="shared" si="0"/>
        <v>1.5570017824810805E-2</v>
      </c>
      <c r="F22" s="17">
        <f t="shared" si="1"/>
        <v>4.4197852613172021E-3</v>
      </c>
      <c r="G22" s="17">
        <f t="shared" si="10"/>
        <v>6.452215786058417E-3</v>
      </c>
      <c r="I22" s="18" t="s">
        <v>48</v>
      </c>
      <c r="J22" s="18" t="s">
        <v>5</v>
      </c>
      <c r="K22" s="18" t="s">
        <v>35</v>
      </c>
      <c r="L22" s="18" t="s">
        <v>46</v>
      </c>
      <c r="M22" s="18" t="s">
        <v>48</v>
      </c>
      <c r="N22" s="32">
        <v>126.659859168666</v>
      </c>
      <c r="O22" s="32">
        <v>136.86094371531334</v>
      </c>
      <c r="P22" s="32">
        <v>136.97071877180738</v>
      </c>
      <c r="Q22" s="32">
        <v>130.57544076371795</v>
      </c>
      <c r="R22" s="32">
        <v>138.58768282953639</v>
      </c>
      <c r="S22" s="32">
        <v>125.17101468076366</v>
      </c>
      <c r="T22" s="32">
        <v>132.53240492769149</v>
      </c>
      <c r="U22" s="32">
        <v>133.28363824773936</v>
      </c>
      <c r="V22" s="32">
        <v>143.12437069103737</v>
      </c>
      <c r="W22" s="32">
        <v>135.1667727835567</v>
      </c>
      <c r="X22" s="32">
        <v>134.79097991011116</v>
      </c>
      <c r="Y22" s="32">
        <v>128.21294199197104</v>
      </c>
      <c r="Z22" s="32">
        <v>125.27768092087453</v>
      </c>
      <c r="AA22" s="32">
        <v>140.05498107917234</v>
      </c>
      <c r="AB22" s="32">
        <v>129.999541841183</v>
      </c>
      <c r="AC22" s="32">
        <v>136.35824489402248</v>
      </c>
      <c r="AD22" s="32">
        <v>150.25266092491194</v>
      </c>
      <c r="AE22" s="32">
        <v>153.41601891681131</v>
      </c>
      <c r="AF22" s="32">
        <v>151.03925524468042</v>
      </c>
      <c r="AG22" s="32">
        <v>155.41212828993312</v>
      </c>
      <c r="AH22" s="32">
        <v>159.71404428651906</v>
      </c>
      <c r="AI22" s="32">
        <v>160.73582881392585</v>
      </c>
      <c r="AJ22" s="32">
        <v>151.66984470218202</v>
      </c>
      <c r="AK22" s="32">
        <v>144.64112723451234</v>
      </c>
      <c r="AL22" s="32">
        <v>154.02130573379824</v>
      </c>
      <c r="AM22" s="32">
        <v>165.35179198805173</v>
      </c>
      <c r="AN22" s="32">
        <v>148.86571535697243</v>
      </c>
      <c r="AO22" s="32">
        <v>158.04420405730181</v>
      </c>
      <c r="AP22" s="32">
        <v>161.41104414347319</v>
      </c>
      <c r="AQ22" s="32">
        <v>174.32206631513094</v>
      </c>
      <c r="AR22" s="32">
        <v>178.7637006686856</v>
      </c>
      <c r="AS22" s="32">
        <v>182.30441479415586</v>
      </c>
      <c r="AT22" s="32">
        <v>186.72792372088816</v>
      </c>
      <c r="AU22" s="32">
        <v>184.771366918848</v>
      </c>
      <c r="AV22" s="32">
        <v>182.02156033117043</v>
      </c>
      <c r="AW22" s="32">
        <v>182.62487970659777</v>
      </c>
      <c r="AX22" s="32">
        <v>185.39552708113183</v>
      </c>
      <c r="AY22" s="32">
        <v>184.53959852048695</v>
      </c>
      <c r="AZ22" s="32">
        <v>189.11061053448645</v>
      </c>
      <c r="BA22" s="32">
        <v>183.54512710349735</v>
      </c>
      <c r="BB22" s="32">
        <v>189.79449684518275</v>
      </c>
      <c r="BC22" s="32">
        <v>198.72411940125093</v>
      </c>
      <c r="BD22" s="32">
        <v>201.3781673013838</v>
      </c>
      <c r="BE22" s="32">
        <v>202.99728679384376</v>
      </c>
      <c r="BF22" s="32">
        <v>211.29886517073055</v>
      </c>
      <c r="BG22" s="32">
        <v>208.09711084162439</v>
      </c>
      <c r="BH22" s="32">
        <v>206.26526273045667</v>
      </c>
      <c r="BI22" s="32">
        <v>211.07607437041426</v>
      </c>
      <c r="BJ22" s="32">
        <v>195.471011058979</v>
      </c>
      <c r="BK22" s="32">
        <v>195.51010491240419</v>
      </c>
      <c r="BL22" s="32">
        <v>198.00159101649245</v>
      </c>
      <c r="BM22" s="32"/>
      <c r="BN22" s="32"/>
      <c r="BP22" s="65"/>
      <c r="BQ22" s="65"/>
      <c r="BR22" s="66"/>
      <c r="BS22" s="66"/>
      <c r="BT22" s="66"/>
      <c r="BU22" s="67"/>
      <c r="BV22" s="67"/>
    </row>
    <row r="23" spans="1:74" x14ac:dyDescent="0.2">
      <c r="A23" s="13" t="s">
        <v>6</v>
      </c>
      <c r="B23" s="16">
        <f t="shared" si="9"/>
        <v>56.016192096983282</v>
      </c>
      <c r="C23" s="16">
        <f t="shared" si="3"/>
        <v>59.772240881039622</v>
      </c>
      <c r="D23" s="16">
        <f t="shared" si="4"/>
        <v>64.729221527978268</v>
      </c>
      <c r="E23" s="17">
        <f t="shared" si="0"/>
        <v>9.5530499575602341E-6</v>
      </c>
      <c r="F23" s="17">
        <f t="shared" si="1"/>
        <v>8.6232790367171217E-3</v>
      </c>
      <c r="G23" s="17">
        <f t="shared" si="10"/>
        <v>2.3257382167975748E-2</v>
      </c>
      <c r="I23" s="18" t="s">
        <v>48</v>
      </c>
      <c r="J23" s="18" t="s">
        <v>6</v>
      </c>
      <c r="K23" s="18" t="s">
        <v>35</v>
      </c>
      <c r="L23" s="18" t="s">
        <v>47</v>
      </c>
      <c r="M23" s="18" t="s">
        <v>48</v>
      </c>
      <c r="N23" s="32">
        <v>55.914989174322663</v>
      </c>
      <c r="O23" s="32">
        <v>56.165028702093707</v>
      </c>
      <c r="P23" s="32">
        <v>55.733500814142822</v>
      </c>
      <c r="Q23" s="32">
        <v>55.452762664292919</v>
      </c>
      <c r="R23" s="32">
        <v>56.089495612091127</v>
      </c>
      <c r="S23" s="32">
        <v>56.663501329700978</v>
      </c>
      <c r="T23" s="32">
        <v>57.175134642717062</v>
      </c>
      <c r="U23" s="32">
        <v>57.22907440075992</v>
      </c>
      <c r="V23" s="32">
        <v>58.479517396184065</v>
      </c>
      <c r="W23" s="32">
        <v>58.530739393844698</v>
      </c>
      <c r="X23" s="32">
        <v>56.65936240576324</v>
      </c>
      <c r="Y23" s="32">
        <v>55.327897899345004</v>
      </c>
      <c r="Z23" s="32">
        <v>54.239538552055471</v>
      </c>
      <c r="AA23" s="32">
        <v>53.239772739250967</v>
      </c>
      <c r="AB23" s="32">
        <v>52.398495597914355</v>
      </c>
      <c r="AC23" s="32">
        <v>54.767930370463986</v>
      </c>
      <c r="AD23" s="32">
        <v>55.734415275698019</v>
      </c>
      <c r="AE23" s="32">
        <v>58.967115689381934</v>
      </c>
      <c r="AF23" s="32">
        <v>57.253043794571759</v>
      </c>
      <c r="AG23" s="32">
        <v>59.055604586962403</v>
      </c>
      <c r="AH23" s="32">
        <v>58.0171166096113</v>
      </c>
      <c r="AI23" s="32">
        <v>58.855478195906834</v>
      </c>
      <c r="AJ23" s="32">
        <v>58.476385885590723</v>
      </c>
      <c r="AK23" s="32">
        <v>57.262735658783065</v>
      </c>
      <c r="AL23" s="32">
        <v>57.156939257639216</v>
      </c>
      <c r="AM23" s="32">
        <v>57.596483182727148</v>
      </c>
      <c r="AN23" s="32">
        <v>55.188748380939394</v>
      </c>
      <c r="AO23" s="32">
        <v>55.628884147379978</v>
      </c>
      <c r="AP23" s="32">
        <v>55.563033863864142</v>
      </c>
      <c r="AQ23" s="32">
        <v>56.976519349360977</v>
      </c>
      <c r="AR23" s="32">
        <v>57.125460020073604</v>
      </c>
      <c r="AS23" s="32">
        <v>55.798299158030403</v>
      </c>
      <c r="AT23" s="32">
        <v>55.1063369295561</v>
      </c>
      <c r="AU23" s="32">
        <v>53.320958249089564</v>
      </c>
      <c r="AV23" s="32">
        <v>55.254973589664743</v>
      </c>
      <c r="AW23" s="32">
        <v>56.330369253385264</v>
      </c>
      <c r="AX23" s="32">
        <v>57.163491879072218</v>
      </c>
      <c r="AY23" s="32">
        <v>55.668269472474591</v>
      </c>
      <c r="AZ23" s="32">
        <v>57.307261974066748</v>
      </c>
      <c r="BA23" s="32">
        <v>57.741683887286925</v>
      </c>
      <c r="BB23" s="32">
        <v>57.296065552577801</v>
      </c>
      <c r="BC23" s="32">
        <v>59.331998799403571</v>
      </c>
      <c r="BD23" s="32">
        <v>59.634567889596923</v>
      </c>
      <c r="BE23" s="32">
        <v>59.96160063868934</v>
      </c>
      <c r="BF23" s="32">
        <v>60.880863024037893</v>
      </c>
      <c r="BG23" s="32">
        <v>61.333040664965715</v>
      </c>
      <c r="BH23" s="32">
        <v>63.386875320764084</v>
      </c>
      <c r="BI23" s="32">
        <v>63.965908529658712</v>
      </c>
      <c r="BJ23" s="32">
        <v>63.367503820920625</v>
      </c>
      <c r="BK23" s="32">
        <v>64.470856583354006</v>
      </c>
      <c r="BL23" s="32">
        <v>66.34930417966018</v>
      </c>
      <c r="BM23" s="32"/>
      <c r="BN23" s="32"/>
      <c r="BP23" s="65"/>
      <c r="BQ23" s="65"/>
      <c r="BR23" s="66"/>
      <c r="BS23" s="66"/>
      <c r="BT23" s="66"/>
      <c r="BU23" s="67"/>
      <c r="BV23" s="67"/>
    </row>
    <row r="24" spans="1:74" x14ac:dyDescent="0.2">
      <c r="A24" s="13" t="s">
        <v>12</v>
      </c>
      <c r="B24" s="16">
        <f t="shared" si="9"/>
        <v>39.73464517612787</v>
      </c>
      <c r="C24" s="16">
        <f t="shared" si="3"/>
        <v>44.344761278096378</v>
      </c>
      <c r="D24" s="16">
        <f t="shared" si="4"/>
        <v>51.969943507175174</v>
      </c>
      <c r="E24" s="17">
        <f t="shared" si="0"/>
        <v>-1.3207373858422926E-2</v>
      </c>
      <c r="F24" s="17">
        <f t="shared" si="1"/>
        <v>2.7242781142425371E-2</v>
      </c>
      <c r="G24" s="17">
        <f t="shared" si="10"/>
        <v>2.7978580467568719E-2</v>
      </c>
      <c r="I24" s="18" t="s">
        <v>48</v>
      </c>
      <c r="J24" s="18" t="s">
        <v>7</v>
      </c>
      <c r="K24" s="18" t="s">
        <v>35</v>
      </c>
      <c r="L24" s="18" t="s">
        <v>71</v>
      </c>
      <c r="M24" s="18" t="s">
        <v>48</v>
      </c>
      <c r="N24" s="32">
        <v>39.344285797881682</v>
      </c>
      <c r="O24" s="32">
        <v>38.733897053569301</v>
      </c>
      <c r="P24" s="32">
        <v>39.470341939986042</v>
      </c>
      <c r="Q24" s="32">
        <v>39.552709981561044</v>
      </c>
      <c r="R24" s="32">
        <v>40.923606063292262</v>
      </c>
      <c r="S24" s="32">
        <v>40.995710363019178</v>
      </c>
      <c r="T24" s="32">
        <v>40.809952384768188</v>
      </c>
      <c r="U24" s="32">
        <v>40.094916174239152</v>
      </c>
      <c r="V24" s="32">
        <v>41.315664582331252</v>
      </c>
      <c r="W24" s="32">
        <v>42.26943794505619</v>
      </c>
      <c r="X24" s="32">
        <v>43.179458003036885</v>
      </c>
      <c r="Y24" s="32">
        <v>42.022593068987632</v>
      </c>
      <c r="Z24" s="32">
        <v>39.1778364935154</v>
      </c>
      <c r="AA24" s="32">
        <v>39.167304388156303</v>
      </c>
      <c r="AB24" s="32">
        <v>40.28441747157877</v>
      </c>
      <c r="AC24" s="32">
        <v>41.006492016349767</v>
      </c>
      <c r="AD24" s="32">
        <v>44.571470615820978</v>
      </c>
      <c r="AE24" s="32">
        <v>45.375512539934093</v>
      </c>
      <c r="AF24" s="32">
        <v>44.644306277721228</v>
      </c>
      <c r="AG24" s="32">
        <v>46.356945670229614</v>
      </c>
      <c r="AH24" s="32">
        <v>45.627256575811415</v>
      </c>
      <c r="AI24" s="32">
        <v>46.405968707257543</v>
      </c>
      <c r="AJ24" s="32">
        <v>43.767708538103662</v>
      </c>
      <c r="AK24" s="32">
        <v>42.401607150439474</v>
      </c>
      <c r="AL24" s="32">
        <v>42.640172694823285</v>
      </c>
      <c r="AM24" s="32">
        <v>42.287517478837451</v>
      </c>
      <c r="AN24" s="32">
        <v>41.763363945346356</v>
      </c>
      <c r="AO24" s="32">
        <v>41.861956645156404</v>
      </c>
      <c r="AP24" s="32">
        <v>40.647760185363971</v>
      </c>
      <c r="AQ24" s="32">
        <v>41.568690231477341</v>
      </c>
      <c r="AR24" s="32">
        <v>39.51678665930924</v>
      </c>
      <c r="AS24" s="32">
        <v>39.587745486430236</v>
      </c>
      <c r="AT24" s="32">
        <v>39.164329361661892</v>
      </c>
      <c r="AU24" s="32">
        <v>35.985375082243912</v>
      </c>
      <c r="AV24" s="32">
        <v>39.619393399167791</v>
      </c>
      <c r="AW24" s="32">
        <v>35.555179625518115</v>
      </c>
      <c r="AX24" s="32">
        <v>36.352116494326324</v>
      </c>
      <c r="AY24" s="32">
        <v>38.035648364276227</v>
      </c>
      <c r="AZ24" s="32">
        <v>38.286650338195159</v>
      </c>
      <c r="BA24" s="32">
        <v>38.40710227176011</v>
      </c>
      <c r="BB24" s="32">
        <v>39.575071722992625</v>
      </c>
      <c r="BC24" s="32">
        <v>45.141442845800817</v>
      </c>
      <c r="BD24" s="32">
        <v>46.440353870517704</v>
      </c>
      <c r="BE24" s="32">
        <v>48.220786768608171</v>
      </c>
      <c r="BF24" s="32">
        <v>48.54217238745867</v>
      </c>
      <c r="BG24" s="32">
        <v>48.020366530909115</v>
      </c>
      <c r="BH24" s="32">
        <v>49.366646739344993</v>
      </c>
      <c r="BI24" s="32">
        <v>49.904730742002933</v>
      </c>
      <c r="BJ24" s="32">
        <v>50.188807539060157</v>
      </c>
      <c r="BK24" s="32">
        <v>52.684504415826595</v>
      </c>
      <c r="BL24" s="32">
        <v>53.036518566638776</v>
      </c>
      <c r="BM24" s="32"/>
      <c r="BN24" s="32"/>
      <c r="BP24" s="65"/>
      <c r="BQ24" s="65"/>
      <c r="BR24" s="66"/>
      <c r="BS24" s="66"/>
      <c r="BT24" s="66"/>
      <c r="BU24" s="67"/>
      <c r="BV24" s="67"/>
    </row>
    <row r="25" spans="1:74" x14ac:dyDescent="0.2">
      <c r="A25" s="12" t="s">
        <v>31</v>
      </c>
      <c r="B25" s="16"/>
      <c r="C25" s="16"/>
      <c r="D25" s="16"/>
      <c r="E25" s="17"/>
      <c r="F25" s="17"/>
      <c r="G25" s="17"/>
      <c r="I25" s="18"/>
      <c r="J25" s="18"/>
      <c r="K25" s="18"/>
      <c r="L25" s="18"/>
      <c r="M25" s="18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P25" s="65"/>
      <c r="BQ25" s="65"/>
      <c r="BR25" s="66"/>
      <c r="BS25" s="66"/>
      <c r="BT25" s="66"/>
      <c r="BU25" s="67"/>
      <c r="BV25" s="67"/>
    </row>
    <row r="26" spans="1:74" x14ac:dyDescent="0.2">
      <c r="A26" s="13" t="s">
        <v>8</v>
      </c>
      <c r="B26" s="16">
        <f t="shared" si="9"/>
        <v>86.268238875645181</v>
      </c>
      <c r="C26" s="16">
        <f t="shared" si="3"/>
        <v>81.081052107556289</v>
      </c>
      <c r="D26" s="16">
        <f t="shared" si="4"/>
        <v>79.663953762158172</v>
      </c>
      <c r="E26" s="17">
        <f t="shared" si="0"/>
        <v>2.3468652564753254E-3</v>
      </c>
      <c r="F26" s="17">
        <f t="shared" si="1"/>
        <v>-8.3943739624375274E-3</v>
      </c>
      <c r="G26" s="17">
        <f t="shared" si="2"/>
        <v>9.8777090385053154E-3</v>
      </c>
      <c r="I26" s="18" t="s">
        <v>63</v>
      </c>
      <c r="J26" s="18" t="s">
        <v>61</v>
      </c>
      <c r="K26" s="18" t="s">
        <v>17</v>
      </c>
      <c r="L26" s="18" t="s">
        <v>64</v>
      </c>
      <c r="M26" s="36" t="s">
        <v>60</v>
      </c>
      <c r="N26" s="32">
        <f>(N31*100)/(N31+N32-N33)</f>
        <v>97.032418623299719</v>
      </c>
      <c r="O26" s="32">
        <f>(O31*100)/(O31+O32-O33)</f>
        <v>97.28555227527157</v>
      </c>
      <c r="P26" s="32">
        <f>(P31*100)/(P31+P32-P33)</f>
        <v>96.612384921973828</v>
      </c>
      <c r="Q26" s="32">
        <f t="shared" ref="Q26:BN26" si="11">(Q31*100)/(Q31+Q32-Q33)</f>
        <v>95.637119361704535</v>
      </c>
      <c r="R26" s="32">
        <f t="shared" si="11"/>
        <v>94.641254192966997</v>
      </c>
      <c r="S26" s="32">
        <f t="shared" si="11"/>
        <v>93.602587830731139</v>
      </c>
      <c r="T26" s="32">
        <f t="shared" si="11"/>
        <v>97.470728781779599</v>
      </c>
      <c r="U26" s="32">
        <f t="shared" si="11"/>
        <v>97.3065775729753</v>
      </c>
      <c r="V26" s="32">
        <f t="shared" si="11"/>
        <v>96.217568454202322</v>
      </c>
      <c r="W26" s="32">
        <f t="shared" si="11"/>
        <v>93.871913313056496</v>
      </c>
      <c r="X26" s="32">
        <f t="shared" si="11"/>
        <v>92.736254260760134</v>
      </c>
      <c r="Y26" s="32">
        <f t="shared" si="11"/>
        <v>93.095132570593506</v>
      </c>
      <c r="Z26" s="32">
        <f t="shared" si="11"/>
        <v>91.841824700513328</v>
      </c>
      <c r="AA26" s="32">
        <f t="shared" si="11"/>
        <v>91.759342368104271</v>
      </c>
      <c r="AB26" s="32">
        <f t="shared" si="11"/>
        <v>93.430471250878369</v>
      </c>
      <c r="AC26" s="32">
        <f t="shared" si="11"/>
        <v>92.139659215230253</v>
      </c>
      <c r="AD26" s="32">
        <f t="shared" si="11"/>
        <v>88.88969694304096</v>
      </c>
      <c r="AE26" s="32">
        <f t="shared" si="11"/>
        <v>85.739090395033017</v>
      </c>
      <c r="AF26" s="32">
        <f t="shared" si="11"/>
        <v>85.149847842488185</v>
      </c>
      <c r="AG26" s="32">
        <f t="shared" si="11"/>
        <v>82.014198505165865</v>
      </c>
      <c r="AH26" s="32">
        <f t="shared" si="11"/>
        <v>83.567948815894411</v>
      </c>
      <c r="AI26" s="32">
        <f t="shared" si="11"/>
        <v>82.478544330540458</v>
      </c>
      <c r="AJ26" s="32">
        <f t="shared" si="11"/>
        <v>84.280169676871779</v>
      </c>
      <c r="AK26" s="32">
        <f t="shared" si="11"/>
        <v>81.359203624956763</v>
      </c>
      <c r="AL26" s="32">
        <f t="shared" si="11"/>
        <v>82.687103186213776</v>
      </c>
      <c r="AM26" s="32">
        <f t="shared" si="11"/>
        <v>87.499448651914051</v>
      </c>
      <c r="AN26" s="32">
        <f t="shared" si="11"/>
        <v>88.073580514603307</v>
      </c>
      <c r="AO26" s="32">
        <f t="shared" si="11"/>
        <v>88.061795525535786</v>
      </c>
      <c r="AP26" s="32">
        <f t="shared" si="11"/>
        <v>89.315523856815162</v>
      </c>
      <c r="AQ26" s="32">
        <f t="shared" si="11"/>
        <v>88.777327903356877</v>
      </c>
      <c r="AR26" s="32">
        <f t="shared" si="11"/>
        <v>87.024531172466254</v>
      </c>
      <c r="AS26" s="32">
        <f t="shared" si="11"/>
        <v>80.023111527170428</v>
      </c>
      <c r="AT26" s="32">
        <f t="shared" si="11"/>
        <v>84.386047766882726</v>
      </c>
      <c r="AU26" s="32">
        <f t="shared" si="11"/>
        <v>85.756019499907481</v>
      </c>
      <c r="AV26" s="32">
        <f t="shared" si="11"/>
        <v>86.882987668828051</v>
      </c>
      <c r="AW26" s="32">
        <f t="shared" si="11"/>
        <v>87.95356480480514</v>
      </c>
      <c r="AX26" s="32">
        <f t="shared" si="11"/>
        <v>85.046063304888648</v>
      </c>
      <c r="AY26" s="32">
        <f t="shared" si="11"/>
        <v>82.709105510461924</v>
      </c>
      <c r="AZ26" s="32">
        <f t="shared" si="11"/>
        <v>84.518628071082773</v>
      </c>
      <c r="BA26" s="32">
        <f t="shared" si="11"/>
        <v>81.775864237024095</v>
      </c>
      <c r="BB26" s="32">
        <f t="shared" si="11"/>
        <v>80.660832390549857</v>
      </c>
      <c r="BC26" s="32">
        <f t="shared" si="11"/>
        <v>79.608912972580129</v>
      </c>
      <c r="BD26" s="32">
        <f t="shared" si="11"/>
        <v>79.43190951888225</v>
      </c>
      <c r="BE26" s="32">
        <f t="shared" si="11"/>
        <v>80.639232250274404</v>
      </c>
      <c r="BF26" s="32">
        <f t="shared" si="11"/>
        <v>79.672314197669337</v>
      </c>
      <c r="BG26" s="32">
        <f t="shared" si="11"/>
        <v>80.451380125917737</v>
      </c>
      <c r="BH26" s="32">
        <f t="shared" si="11"/>
        <v>81.028361447714701</v>
      </c>
      <c r="BI26" s="32">
        <f t="shared" si="11"/>
        <v>81.647246868910187</v>
      </c>
      <c r="BJ26" s="32">
        <f t="shared" si="11"/>
        <v>76.863826502275657</v>
      </c>
      <c r="BK26" s="32">
        <f t="shared" si="11"/>
        <v>81.42291444160719</v>
      </c>
      <c r="BL26" s="32">
        <f t="shared" si="11"/>
        <v>79.1655319559232</v>
      </c>
      <c r="BM26" s="73">
        <f t="shared" si="11"/>
        <v>80.921421086121057</v>
      </c>
      <c r="BN26" s="73">
        <f t="shared" si="11"/>
        <v>79.946074824863743</v>
      </c>
      <c r="BP26" s="65"/>
      <c r="BQ26" s="65"/>
      <c r="BR26" s="66"/>
      <c r="BS26" s="66"/>
      <c r="BT26" s="66"/>
      <c r="BU26" s="67"/>
      <c r="BV26" s="67"/>
    </row>
    <row r="27" spans="1:74" x14ac:dyDescent="0.2">
      <c r="A27" s="13" t="s">
        <v>5</v>
      </c>
      <c r="B27" s="16">
        <f t="shared" si="9"/>
        <v>89.80167149736468</v>
      </c>
      <c r="C27" s="16">
        <f t="shared" si="3"/>
        <v>73.296457323685772</v>
      </c>
      <c r="D27" s="16">
        <f t="shared" si="4"/>
        <v>60.250493432361807</v>
      </c>
      <c r="E27" s="17">
        <f t="shared" si="0"/>
        <v>-6.4198123103898297E-3</v>
      </c>
      <c r="F27" s="17">
        <f t="shared" si="1"/>
        <v>-2.4201530135767937E-2</v>
      </c>
      <c r="G27" s="17">
        <f t="shared" si="2"/>
        <v>-1.2487292615714836E-2</v>
      </c>
      <c r="I27" s="18" t="s">
        <v>63</v>
      </c>
      <c r="J27" s="18" t="s">
        <v>5</v>
      </c>
      <c r="K27" s="18" t="s">
        <v>17</v>
      </c>
      <c r="L27" s="18" t="s">
        <v>64</v>
      </c>
      <c r="M27" s="36" t="s">
        <v>60</v>
      </c>
      <c r="N27" s="32">
        <f>(N34*100)/(N34+N35-N36)</f>
        <v>132.6371862960236</v>
      </c>
      <c r="O27" s="32">
        <f>(O34*100)/(O34+O35-O36)</f>
        <v>126.46210451641861</v>
      </c>
      <c r="P27" s="32">
        <f>(P34*100)/(P34+P35-P36)</f>
        <v>126.5634825192501</v>
      </c>
      <c r="Q27" s="32">
        <f t="shared" ref="Q27:BN27" si="12">(Q34*100)/(Q34+Q35-Q36)</f>
        <v>131.67727732492412</v>
      </c>
      <c r="R27" s="32">
        <f t="shared" si="12"/>
        <v>133.58100765108099</v>
      </c>
      <c r="S27" s="32">
        <f t="shared" si="12"/>
        <v>137.72900038307955</v>
      </c>
      <c r="T27" s="32">
        <f t="shared" si="12"/>
        <v>128.59534183929216</v>
      </c>
      <c r="U27" s="32">
        <f t="shared" si="12"/>
        <v>130.20005352357421</v>
      </c>
      <c r="V27" s="32">
        <f t="shared" si="12"/>
        <v>120.80335262989666</v>
      </c>
      <c r="W27" s="32">
        <f t="shared" si="12"/>
        <v>122.60290176580324</v>
      </c>
      <c r="X27" s="32">
        <f t="shared" si="12"/>
        <v>114.428576562966</v>
      </c>
      <c r="Y27" s="32">
        <f t="shared" si="12"/>
        <v>125.63603475170846</v>
      </c>
      <c r="Z27" s="32">
        <f t="shared" si="12"/>
        <v>122.43324473015441</v>
      </c>
      <c r="AA27" s="32">
        <f t="shared" si="12"/>
        <v>116.20887523797673</v>
      </c>
      <c r="AB27" s="32">
        <f t="shared" si="12"/>
        <v>123.64962018532323</v>
      </c>
      <c r="AC27" s="32">
        <f t="shared" si="12"/>
        <v>119.13146069853505</v>
      </c>
      <c r="AD27" s="32">
        <f t="shared" si="12"/>
        <v>107.31405273086482</v>
      </c>
      <c r="AE27" s="32">
        <f t="shared" si="12"/>
        <v>98.004819391287796</v>
      </c>
      <c r="AF27" s="32">
        <f t="shared" si="12"/>
        <v>98.653670138854579</v>
      </c>
      <c r="AG27" s="32">
        <f t="shared" si="12"/>
        <v>93.774458335244859</v>
      </c>
      <c r="AH27" s="32">
        <f t="shared" si="12"/>
        <v>82.885301958128309</v>
      </c>
      <c r="AI27" s="32">
        <f t="shared" si="12"/>
        <v>84.510163757107193</v>
      </c>
      <c r="AJ27" s="32">
        <f t="shared" si="12"/>
        <v>89.766935766935759</v>
      </c>
      <c r="AK27" s="32">
        <f t="shared" si="12"/>
        <v>90.412682619296262</v>
      </c>
      <c r="AL27" s="32">
        <f t="shared" si="12"/>
        <v>90.421268882549825</v>
      </c>
      <c r="AM27" s="32">
        <f t="shared" si="12"/>
        <v>88.879532679681319</v>
      </c>
      <c r="AN27" s="32">
        <f t="shared" si="12"/>
        <v>95.344139997787025</v>
      </c>
      <c r="AO27" s="32">
        <f t="shared" si="12"/>
        <v>95.395633673093869</v>
      </c>
      <c r="AP27" s="32">
        <f t="shared" si="12"/>
        <v>93.696615996232637</v>
      </c>
      <c r="AQ27" s="32">
        <f t="shared" si="12"/>
        <v>93.426113552695824</v>
      </c>
      <c r="AR27" s="32">
        <f t="shared" si="12"/>
        <v>89.496276899191869</v>
      </c>
      <c r="AS27" s="32">
        <f t="shared" si="12"/>
        <v>88.969517345448281</v>
      </c>
      <c r="AT27" s="32">
        <f t="shared" si="12"/>
        <v>89.708922067005574</v>
      </c>
      <c r="AU27" s="32">
        <f t="shared" si="12"/>
        <v>87.67127082048583</v>
      </c>
      <c r="AV27" s="32">
        <f t="shared" si="12"/>
        <v>86.110386907506594</v>
      </c>
      <c r="AW27" s="32">
        <f t="shared" si="12"/>
        <v>84.605863732712251</v>
      </c>
      <c r="AX27" s="32">
        <f t="shared" si="12"/>
        <v>83.696186911349812</v>
      </c>
      <c r="AY27" s="32">
        <f t="shared" si="12"/>
        <v>83.631233886250754</v>
      </c>
      <c r="AZ27" s="32">
        <f t="shared" si="12"/>
        <v>81.219574205595023</v>
      </c>
      <c r="BA27" s="32">
        <f t="shared" si="12"/>
        <v>79.486883727148268</v>
      </c>
      <c r="BB27" s="32">
        <f t="shared" si="12"/>
        <v>75.734307105926263</v>
      </c>
      <c r="BC27" s="32">
        <f t="shared" si="12"/>
        <v>75.770659077141161</v>
      </c>
      <c r="BD27" s="32">
        <f t="shared" si="12"/>
        <v>71.980479863318479</v>
      </c>
      <c r="BE27" s="32">
        <f t="shared" si="12"/>
        <v>74.489580187493743</v>
      </c>
      <c r="BF27" s="32">
        <f t="shared" si="12"/>
        <v>69.77971123488777</v>
      </c>
      <c r="BG27" s="32">
        <f t="shared" si="12"/>
        <v>65.747986692849565</v>
      </c>
      <c r="BH27" s="32">
        <f t="shared" si="12"/>
        <v>64.226925971542229</v>
      </c>
      <c r="BI27" s="32">
        <f t="shared" si="12"/>
        <v>64.713016760005019</v>
      </c>
      <c r="BJ27" s="32">
        <f t="shared" si="12"/>
        <v>62.377399584406831</v>
      </c>
      <c r="BK27" s="32">
        <f t="shared" si="12"/>
        <v>58.574802762448712</v>
      </c>
      <c r="BL27" s="32">
        <f t="shared" si="12"/>
        <v>61.224910326702933</v>
      </c>
      <c r="BM27" s="73">
        <f t="shared" si="12"/>
        <v>59.755778616224077</v>
      </c>
      <c r="BN27" s="73">
        <f t="shared" si="12"/>
        <v>59.319575872026434</v>
      </c>
      <c r="BP27" s="65"/>
      <c r="BQ27" s="65"/>
      <c r="BR27" s="66"/>
      <c r="BS27" s="66"/>
      <c r="BT27" s="66"/>
      <c r="BU27" s="67"/>
      <c r="BV27" s="67"/>
    </row>
    <row r="28" spans="1:74" x14ac:dyDescent="0.2">
      <c r="A28" s="13" t="s">
        <v>6</v>
      </c>
      <c r="B28" s="16">
        <f t="shared" si="9"/>
        <v>97.352351945888415</v>
      </c>
      <c r="C28" s="16">
        <f t="shared" si="3"/>
        <v>93.789564875623128</v>
      </c>
      <c r="D28" s="16">
        <f t="shared" si="4"/>
        <v>89.01545482599002</v>
      </c>
      <c r="E28" s="17">
        <f t="shared" si="0"/>
        <v>-1.4412341232889502E-3</v>
      </c>
      <c r="F28" s="17">
        <f t="shared" si="1"/>
        <v>-5.0881179333359229E-3</v>
      </c>
      <c r="G28" s="17">
        <f t="shared" si="2"/>
        <v>-1.1476585551954202E-2</v>
      </c>
      <c r="I28" s="18" t="s">
        <v>63</v>
      </c>
      <c r="J28" s="18" t="s">
        <v>6</v>
      </c>
      <c r="K28" s="18" t="s">
        <v>17</v>
      </c>
      <c r="L28" s="18" t="s">
        <v>64</v>
      </c>
      <c r="M28" s="36" t="s">
        <v>60</v>
      </c>
      <c r="N28" s="32">
        <f>(N37*100)/(N37+N38-N39)</f>
        <v>101.2405841540014</v>
      </c>
      <c r="O28" s="32">
        <f>(O37*100)/(O37+O38-O39)</f>
        <v>101.70117445706981</v>
      </c>
      <c r="P28" s="32">
        <f t="shared" ref="P28:BN28" si="13">(P37*100)/(P37+P38-P39)</f>
        <v>101.93338112621382</v>
      </c>
      <c r="Q28" s="32">
        <f t="shared" si="13"/>
        <v>102.87072426585156</v>
      </c>
      <c r="R28" s="32">
        <f t="shared" si="13"/>
        <v>103.41723747329691</v>
      </c>
      <c r="S28" s="32">
        <f t="shared" si="13"/>
        <v>103.93252210139178</v>
      </c>
      <c r="T28" s="32">
        <f t="shared" si="13"/>
        <v>103.33388213342114</v>
      </c>
      <c r="U28" s="32">
        <f t="shared" si="13"/>
        <v>102.84678044805253</v>
      </c>
      <c r="V28" s="32">
        <f t="shared" si="13"/>
        <v>102.67556434614322</v>
      </c>
      <c r="W28" s="32">
        <f t="shared" si="13"/>
        <v>103.14036615167606</v>
      </c>
      <c r="X28" s="32">
        <f t="shared" si="13"/>
        <v>103.63991524749962</v>
      </c>
      <c r="Y28" s="32">
        <f t="shared" si="13"/>
        <v>103.77479168028</v>
      </c>
      <c r="Z28" s="32">
        <f t="shared" si="13"/>
        <v>104.21533010973184</v>
      </c>
      <c r="AA28" s="32">
        <f t="shared" si="13"/>
        <v>104.28052033586671</v>
      </c>
      <c r="AB28" s="32">
        <f t="shared" si="13"/>
        <v>102.83975393983941</v>
      </c>
      <c r="AC28" s="32">
        <f t="shared" si="13"/>
        <v>102.68536851973595</v>
      </c>
      <c r="AD28" s="32">
        <f t="shared" si="13"/>
        <v>101.45795761896048</v>
      </c>
      <c r="AE28" s="32">
        <f t="shared" si="13"/>
        <v>100.03480241898086</v>
      </c>
      <c r="AF28" s="32">
        <f t="shared" si="13"/>
        <v>100.48155987256462</v>
      </c>
      <c r="AG28" s="32">
        <f t="shared" si="13"/>
        <v>98.770440205730608</v>
      </c>
      <c r="AH28" s="32">
        <f t="shared" si="13"/>
        <v>98.239031862054389</v>
      </c>
      <c r="AI28" s="32">
        <f t="shared" si="13"/>
        <v>97.024693837585801</v>
      </c>
      <c r="AJ28" s="32">
        <f t="shared" si="13"/>
        <v>98.437214749496235</v>
      </c>
      <c r="AK28" s="32">
        <f t="shared" si="13"/>
        <v>98.896482398812495</v>
      </c>
      <c r="AL28" s="32">
        <f t="shared" si="13"/>
        <v>98.646711301418478</v>
      </c>
      <c r="AM28" s="32">
        <f t="shared" si="13"/>
        <v>97.762929456352666</v>
      </c>
      <c r="AN28" s="32">
        <f t="shared" si="13"/>
        <v>97.064243086816134</v>
      </c>
      <c r="AO28" s="32">
        <f t="shared" si="13"/>
        <v>97.046178893944173</v>
      </c>
      <c r="AP28" s="32">
        <f t="shared" si="13"/>
        <v>97.338374001531918</v>
      </c>
      <c r="AQ28" s="32">
        <f t="shared" si="13"/>
        <v>97.002014276997144</v>
      </c>
      <c r="AR28" s="32">
        <f t="shared" si="13"/>
        <v>96.38315204687315</v>
      </c>
      <c r="AS28" s="32">
        <f t="shared" si="13"/>
        <v>95.960180557663747</v>
      </c>
      <c r="AT28" s="32">
        <f t="shared" si="13"/>
        <v>97.219740716163344</v>
      </c>
      <c r="AU28" s="32">
        <f t="shared" si="13"/>
        <v>97.997644804673754</v>
      </c>
      <c r="AV28" s="32">
        <f t="shared" si="13"/>
        <v>98.085544377389638</v>
      </c>
      <c r="AW28" s="32">
        <f t="shared" si="13"/>
        <v>98.119767609420194</v>
      </c>
      <c r="AX28" s="32">
        <f t="shared" si="13"/>
        <v>96.954094167304987</v>
      </c>
      <c r="AY28" s="32">
        <f t="shared" si="13"/>
        <v>96.868129788219136</v>
      </c>
      <c r="AZ28" s="32">
        <f t="shared" si="13"/>
        <v>96.479879498716329</v>
      </c>
      <c r="BA28" s="32">
        <f t="shared" si="13"/>
        <v>95.495741506971413</v>
      </c>
      <c r="BB28" s="32">
        <f t="shared" si="13"/>
        <v>95.999237790754208</v>
      </c>
      <c r="BC28" s="32">
        <f t="shared" si="13"/>
        <v>94.053596370378997</v>
      </c>
      <c r="BD28" s="32">
        <f t="shared" si="13"/>
        <v>92.392840411084833</v>
      </c>
      <c r="BE28" s="32">
        <f t="shared" si="13"/>
        <v>92.24153011168535</v>
      </c>
      <c r="BF28" s="32">
        <f t="shared" si="13"/>
        <v>92.731654502286318</v>
      </c>
      <c r="BG28" s="32">
        <f t="shared" si="13"/>
        <v>92.110924796843705</v>
      </c>
      <c r="BH28" s="32">
        <f t="shared" si="13"/>
        <v>91.692543884284035</v>
      </c>
      <c r="BI28" s="32">
        <f t="shared" si="13"/>
        <v>91.046957984580175</v>
      </c>
      <c r="BJ28" s="32">
        <f t="shared" si="13"/>
        <v>91.197212569991024</v>
      </c>
      <c r="BK28" s="32">
        <f t="shared" si="13"/>
        <v>90.901514097601634</v>
      </c>
      <c r="BL28" s="32">
        <f t="shared" si="13"/>
        <v>88.370507322920872</v>
      </c>
      <c r="BM28" s="73">
        <f t="shared" si="13"/>
        <v>87.525837240063993</v>
      </c>
      <c r="BN28" s="73">
        <f t="shared" si="13"/>
        <v>87.082202899372589</v>
      </c>
      <c r="BP28" s="65"/>
      <c r="BQ28" s="65"/>
      <c r="BR28" s="66"/>
      <c r="BS28" s="66"/>
      <c r="BT28" s="66"/>
      <c r="BU28" s="67"/>
      <c r="BV28" s="67"/>
    </row>
    <row r="29" spans="1:74" x14ac:dyDescent="0.2">
      <c r="A29" s="13" t="s">
        <v>28</v>
      </c>
      <c r="B29" s="16">
        <f t="shared" si="9"/>
        <v>82.132131579607702</v>
      </c>
      <c r="C29" s="16">
        <f t="shared" si="3"/>
        <v>85.853148239423803</v>
      </c>
      <c r="D29" s="16">
        <f t="shared" si="4"/>
        <v>86.800098570187458</v>
      </c>
      <c r="E29" s="17">
        <f t="shared" si="0"/>
        <v>1.5814419711794585E-2</v>
      </c>
      <c r="F29" s="17">
        <f t="shared" si="1"/>
        <v>7.2914113853144618E-4</v>
      </c>
      <c r="G29" s="17">
        <f t="shared" ref="G29" si="14">(100*(EXP(LN(BL29/BJ29)/($BL$11-$BJ$11)))-100)/100</f>
        <v>-1.3669060620314611E-3</v>
      </c>
      <c r="I29" s="18" t="s">
        <v>63</v>
      </c>
      <c r="J29" s="18" t="s">
        <v>7</v>
      </c>
      <c r="K29" s="18" t="s">
        <v>17</v>
      </c>
      <c r="L29" s="18" t="s">
        <v>64</v>
      </c>
      <c r="M29" s="36" t="s">
        <v>60</v>
      </c>
      <c r="N29" s="32">
        <f>(N40*100)/(N40+N41-N42)</f>
        <v>92.609014060836174</v>
      </c>
      <c r="O29" s="32">
        <f t="shared" ref="O29:BL29" si="15">(O40*100)/(O40+O41-O42)</f>
        <v>91.723250396713723</v>
      </c>
      <c r="P29" s="32">
        <f t="shared" si="15"/>
        <v>92.24326719555647</v>
      </c>
      <c r="Q29" s="32">
        <f t="shared" si="15"/>
        <v>91.20052355468296</v>
      </c>
      <c r="R29" s="32">
        <f t="shared" si="15"/>
        <v>90.304050204053326</v>
      </c>
      <c r="S29" s="32">
        <f t="shared" si="15"/>
        <v>90.392253972896881</v>
      </c>
      <c r="T29" s="32">
        <f t="shared" si="15"/>
        <v>89.576468658673051</v>
      </c>
      <c r="U29" s="32">
        <f t="shared" si="15"/>
        <v>90.078329275419051</v>
      </c>
      <c r="V29" s="32">
        <f t="shared" si="15"/>
        <v>88.022607735541868</v>
      </c>
      <c r="W29" s="32">
        <f t="shared" si="15"/>
        <v>86.305371144646415</v>
      </c>
      <c r="X29" s="32">
        <f t="shared" si="15"/>
        <v>85.135261489266071</v>
      </c>
      <c r="Y29" s="32">
        <f t="shared" si="15"/>
        <v>86.768631636906818</v>
      </c>
      <c r="Z29" s="32">
        <f t="shared" si="15"/>
        <v>86.314580987702342</v>
      </c>
      <c r="AA29" s="32">
        <f t="shared" si="15"/>
        <v>83.925473678774566</v>
      </c>
      <c r="AB29" s="32">
        <f t="shared" si="15"/>
        <v>83.346279732960312</v>
      </c>
      <c r="AC29" s="32">
        <f t="shared" si="15"/>
        <v>82.130660962571966</v>
      </c>
      <c r="AD29" s="32">
        <f t="shared" si="15"/>
        <v>76.950122341426692</v>
      </c>
      <c r="AE29" s="32">
        <f t="shared" si="15"/>
        <v>74.008028238445348</v>
      </c>
      <c r="AF29" s="32">
        <f t="shared" si="15"/>
        <v>78.031286519084674</v>
      </c>
      <c r="AG29" s="32">
        <f t="shared" si="15"/>
        <v>73.639414537454144</v>
      </c>
      <c r="AH29" s="32">
        <f t="shared" si="15"/>
        <v>69.913368577040913</v>
      </c>
      <c r="AI29" s="32">
        <f t="shared" si="15"/>
        <v>75.644357520898581</v>
      </c>
      <c r="AJ29" s="32">
        <f t="shared" si="15"/>
        <v>75.368813812982523</v>
      </c>
      <c r="AK29" s="32">
        <f t="shared" si="15"/>
        <v>73.89707661290322</v>
      </c>
      <c r="AL29" s="32">
        <f t="shared" si="15"/>
        <v>71.255688441594444</v>
      </c>
      <c r="AM29" s="32">
        <f t="shared" si="15"/>
        <v>77.497517445108059</v>
      </c>
      <c r="AN29" s="32">
        <f t="shared" si="15"/>
        <v>79.958526389191178</v>
      </c>
      <c r="AO29" s="32">
        <f t="shared" si="15"/>
        <v>81.630148363074085</v>
      </c>
      <c r="AP29" s="32">
        <f t="shared" si="15"/>
        <v>83.875448120037035</v>
      </c>
      <c r="AQ29" s="32">
        <f t="shared" si="15"/>
        <v>84.07946039814793</v>
      </c>
      <c r="AR29" s="32">
        <f t="shared" si="15"/>
        <v>82.293985823372509</v>
      </c>
      <c r="AS29" s="32">
        <f t="shared" si="15"/>
        <v>82.051720299130508</v>
      </c>
      <c r="AT29" s="32">
        <f t="shared" si="15"/>
        <v>82.080634792599412</v>
      </c>
      <c r="AU29" s="32">
        <f t="shared" si="15"/>
        <v>88.250950433203201</v>
      </c>
      <c r="AV29" s="32">
        <f t="shared" si="15"/>
        <v>80.292709988870655</v>
      </c>
      <c r="AW29" s="32">
        <f t="shared" si="15"/>
        <v>88.432389001612037</v>
      </c>
      <c r="AX29" s="32">
        <f t="shared" si="15"/>
        <v>86.01853103895904</v>
      </c>
      <c r="AY29" s="32">
        <f t="shared" si="15"/>
        <v>85.337985560512294</v>
      </c>
      <c r="AZ29" s="32">
        <f t="shared" si="15"/>
        <v>85.529927392528862</v>
      </c>
      <c r="BA29" s="32">
        <f t="shared" si="15"/>
        <v>84.376961665974733</v>
      </c>
      <c r="BB29" s="32">
        <f t="shared" si="15"/>
        <v>84.596182921113879</v>
      </c>
      <c r="BC29" s="32">
        <f t="shared" si="15"/>
        <v>86.789000003292486</v>
      </c>
      <c r="BD29" s="32">
        <f t="shared" si="15"/>
        <v>86.270730576648475</v>
      </c>
      <c r="BE29" s="32">
        <f t="shared" si="15"/>
        <v>86.309862206076389</v>
      </c>
      <c r="BF29" s="32">
        <f t="shared" si="15"/>
        <v>86.791689571937567</v>
      </c>
      <c r="BG29" s="32">
        <f t="shared" si="15"/>
        <v>85.551046344442128</v>
      </c>
      <c r="BH29" s="32">
        <f t="shared" si="15"/>
        <v>83.836824257228102</v>
      </c>
      <c r="BI29" s="32">
        <f t="shared" si="15"/>
        <v>87.907993113608683</v>
      </c>
      <c r="BJ29" s="32">
        <f t="shared" si="15"/>
        <v>86.774192460186953</v>
      </c>
      <c r="BK29" s="32">
        <f t="shared" si="15"/>
        <v>87.088972997898111</v>
      </c>
      <c r="BL29" s="32">
        <f t="shared" si="15"/>
        <v>86.537130252477311</v>
      </c>
      <c r="BM29" s="32"/>
      <c r="BN29" s="32"/>
      <c r="BP29" s="65"/>
      <c r="BQ29" s="65"/>
      <c r="BR29" s="66"/>
      <c r="BS29" s="66"/>
      <c r="BT29" s="66"/>
      <c r="BU29" s="67"/>
      <c r="BV29" s="67"/>
    </row>
    <row r="30" spans="1:74" x14ac:dyDescent="0.2">
      <c r="A30" s="14" t="s">
        <v>165</v>
      </c>
      <c r="B30" s="15"/>
      <c r="C30" s="15"/>
      <c r="D30" s="15"/>
      <c r="E30" s="15"/>
      <c r="F30" s="15"/>
      <c r="G30" s="15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2"/>
      <c r="BP30" s="65"/>
      <c r="BQ30" s="65"/>
      <c r="BR30" s="66"/>
      <c r="BS30" s="66"/>
      <c r="BT30" s="66"/>
      <c r="BU30" s="67"/>
      <c r="BV30" s="67"/>
    </row>
    <row r="31" spans="1:74" x14ac:dyDescent="0.2">
      <c r="A31" s="14" t="s">
        <v>30</v>
      </c>
      <c r="B31" s="15"/>
      <c r="C31" s="15"/>
      <c r="D31" s="15"/>
      <c r="E31" s="15"/>
      <c r="F31" s="15"/>
      <c r="G31" s="15"/>
      <c r="I31" s="18" t="s">
        <v>73</v>
      </c>
      <c r="J31" s="18" t="s">
        <v>61</v>
      </c>
      <c r="K31" s="18" t="s">
        <v>62</v>
      </c>
      <c r="L31" s="18" t="s">
        <v>38</v>
      </c>
      <c r="M31" s="18" t="s">
        <v>73</v>
      </c>
      <c r="N31" s="32">
        <v>27848.080000000002</v>
      </c>
      <c r="O31" s="32">
        <v>29088.563999999998</v>
      </c>
      <c r="P31" s="32">
        <v>29352.455000000002</v>
      </c>
      <c r="Q31" s="32">
        <v>29627.91</v>
      </c>
      <c r="R31" s="32">
        <v>30002.789000000001</v>
      </c>
      <c r="S31" s="32">
        <v>28663.941999999999</v>
      </c>
      <c r="T31" s="32">
        <v>31916.256000000001</v>
      </c>
      <c r="U31" s="32">
        <v>30402.867999999999</v>
      </c>
      <c r="V31" s="32">
        <v>34405.226999999999</v>
      </c>
      <c r="W31" s="32">
        <v>33051.008999999998</v>
      </c>
      <c r="X31" s="32">
        <v>34253.24</v>
      </c>
      <c r="Y31" s="32">
        <v>31770.143</v>
      </c>
      <c r="Z31" s="32">
        <v>32238.681</v>
      </c>
      <c r="AA31" s="32">
        <v>37253.714</v>
      </c>
      <c r="AB31" s="32">
        <v>35405.591999999997</v>
      </c>
      <c r="AC31" s="32">
        <v>36401.875</v>
      </c>
      <c r="AD31" s="32">
        <v>35812.618000000002</v>
      </c>
      <c r="AE31" s="32">
        <v>34693.582999999999</v>
      </c>
      <c r="AF31" s="32">
        <v>34464.819000000003</v>
      </c>
      <c r="AG31" s="32">
        <v>36715.383999999998</v>
      </c>
      <c r="AH31" s="32">
        <v>38186.476999999999</v>
      </c>
      <c r="AI31" s="32">
        <v>37587.207999999999</v>
      </c>
      <c r="AJ31" s="32">
        <v>37885.648000000001</v>
      </c>
      <c r="AK31" s="32">
        <v>37648.057000000001</v>
      </c>
      <c r="AL31" s="32">
        <v>44750.781999999999</v>
      </c>
      <c r="AM31" s="32">
        <v>48542.644</v>
      </c>
      <c r="AN31" s="32">
        <v>47368.220999999998</v>
      </c>
      <c r="AO31" s="32">
        <v>54142.544999999998</v>
      </c>
      <c r="AP31" s="32">
        <v>54780.862000000001</v>
      </c>
      <c r="AQ31" s="32">
        <v>51884.550999999999</v>
      </c>
      <c r="AR31" s="32">
        <v>54564.824000000001</v>
      </c>
      <c r="AS31" s="32">
        <v>50513.372000000003</v>
      </c>
      <c r="AT31" s="32">
        <v>57329.902000000002</v>
      </c>
      <c r="AU31" s="32">
        <v>57215.983999999997</v>
      </c>
      <c r="AV31" s="32">
        <v>60820.273000000001</v>
      </c>
      <c r="AW31" s="32">
        <v>65909.645000000004</v>
      </c>
      <c r="AX31" s="32">
        <v>62537.050999999999</v>
      </c>
      <c r="AY31" s="32">
        <v>64051.826999999997</v>
      </c>
      <c r="AZ31" s="32">
        <v>66907.55</v>
      </c>
      <c r="BA31" s="32">
        <v>63477.593000000001</v>
      </c>
      <c r="BB31" s="32">
        <v>66804.304000000004</v>
      </c>
      <c r="BC31" s="32">
        <v>68072.376999999993</v>
      </c>
      <c r="BD31" s="32">
        <v>72910.850000000006</v>
      </c>
      <c r="BE31" s="32">
        <v>75161.106</v>
      </c>
      <c r="BF31" s="32">
        <v>81444.290999999997</v>
      </c>
      <c r="BG31" s="32">
        <v>88754.433999999994</v>
      </c>
      <c r="BH31" s="32">
        <v>86122.808999999994</v>
      </c>
      <c r="BI31" s="32">
        <v>95564.501000000004</v>
      </c>
      <c r="BJ31" s="32">
        <v>90631.712</v>
      </c>
      <c r="BK31" s="32">
        <v>105721.932</v>
      </c>
      <c r="BL31" s="32">
        <v>100267.019</v>
      </c>
      <c r="BM31" s="73">
        <f t="shared" ref="BM31" si="16">BL31+(BL31*BU31)</f>
        <v>106306.61678621593</v>
      </c>
      <c r="BN31" s="73">
        <f t="shared" ref="BN31" si="17">BM31+(BM31*BV31)</f>
        <v>105135.01558835736</v>
      </c>
      <c r="BP31" s="65" t="s">
        <v>151</v>
      </c>
      <c r="BQ31" s="65" t="s">
        <v>73</v>
      </c>
      <c r="BR31" s="66">
        <v>105936.67000000001</v>
      </c>
      <c r="BS31" s="66">
        <v>112317.78</v>
      </c>
      <c r="BT31" s="66">
        <v>111079.93000000001</v>
      </c>
      <c r="BU31" s="67">
        <f t="shared" si="5"/>
        <v>6.0235138597427927E-2</v>
      </c>
      <c r="BV31" s="67">
        <f t="shared" si="5"/>
        <v>-1.102096213083976E-2</v>
      </c>
    </row>
    <row r="32" spans="1:74" x14ac:dyDescent="0.2">
      <c r="A32" s="14" t="s">
        <v>43</v>
      </c>
      <c r="B32" s="15"/>
      <c r="C32" s="15"/>
      <c r="D32" s="15"/>
      <c r="E32" s="15"/>
      <c r="F32" s="15"/>
      <c r="G32" s="15"/>
      <c r="I32" s="18" t="s">
        <v>74</v>
      </c>
      <c r="J32" s="18" t="s">
        <v>61</v>
      </c>
      <c r="K32" s="18" t="s">
        <v>62</v>
      </c>
      <c r="L32" s="18" t="s">
        <v>38</v>
      </c>
      <c r="M32" s="18" t="s">
        <v>76</v>
      </c>
      <c r="N32" s="32">
        <v>1579.547</v>
      </c>
      <c r="O32" s="32">
        <v>1744.0840000000001</v>
      </c>
      <c r="P32" s="32">
        <v>1653.723</v>
      </c>
      <c r="Q32" s="32">
        <v>1897.0440000000001</v>
      </c>
      <c r="R32" s="32">
        <v>2143.7190000000001</v>
      </c>
      <c r="S32" s="32">
        <v>2521.6309999999999</v>
      </c>
      <c r="T32" s="32">
        <v>1899.115</v>
      </c>
      <c r="U32" s="32">
        <v>2054.069</v>
      </c>
      <c r="V32" s="32">
        <v>2370.134</v>
      </c>
      <c r="W32" s="32">
        <v>2927.703</v>
      </c>
      <c r="X32" s="32">
        <v>3232.7730000000001</v>
      </c>
      <c r="Y32" s="32">
        <v>3245.8919999999998</v>
      </c>
      <c r="Z32" s="32">
        <v>3849.9270000000001</v>
      </c>
      <c r="AA32" s="32">
        <v>4131.9080000000004</v>
      </c>
      <c r="AB32" s="32">
        <v>3580.2069999999999</v>
      </c>
      <c r="AC32" s="32">
        <v>3763.1529999999998</v>
      </c>
      <c r="AD32" s="32">
        <v>5022.4250000000002</v>
      </c>
      <c r="AE32" s="32">
        <v>6546.1890000000003</v>
      </c>
      <c r="AF32" s="32">
        <v>6592.6310000000003</v>
      </c>
      <c r="AG32" s="32">
        <v>8243.4779999999992</v>
      </c>
      <c r="AH32" s="32">
        <v>7864.6469999999999</v>
      </c>
      <c r="AI32" s="32">
        <v>8464.9740000000002</v>
      </c>
      <c r="AJ32" s="32">
        <v>7926.25</v>
      </c>
      <c r="AK32" s="32">
        <v>8975.76</v>
      </c>
      <c r="AL32" s="32">
        <v>9808.1589999999997</v>
      </c>
      <c r="AM32" s="32">
        <v>7849.9319999999998</v>
      </c>
      <c r="AN32" s="32">
        <v>7402.5590000000002</v>
      </c>
      <c r="AO32" s="32">
        <v>8120.9849999999997</v>
      </c>
      <c r="AP32" s="32">
        <v>7075.77</v>
      </c>
      <c r="AQ32" s="32">
        <v>7941.0540000000001</v>
      </c>
      <c r="AR32" s="32">
        <v>8957.0869999999995</v>
      </c>
      <c r="AS32" s="32">
        <v>13184.701999999999</v>
      </c>
      <c r="AT32" s="32">
        <v>11548.289000000001</v>
      </c>
      <c r="AU32" s="32">
        <v>11412.266</v>
      </c>
      <c r="AV32" s="32">
        <v>10201.540999999999</v>
      </c>
      <c r="AW32" s="32">
        <v>9962.1489999999994</v>
      </c>
      <c r="AX32" s="32">
        <v>11917.512000000001</v>
      </c>
      <c r="AY32" s="32">
        <v>14449.424999999999</v>
      </c>
      <c r="AZ32" s="32">
        <v>12827.712</v>
      </c>
      <c r="BA32" s="32">
        <v>14777.41</v>
      </c>
      <c r="BB32" s="32">
        <v>16697.626</v>
      </c>
      <c r="BC32" s="32">
        <v>18380.617999999999</v>
      </c>
      <c r="BD32" s="32">
        <v>19846.356</v>
      </c>
      <c r="BE32" s="32">
        <v>19085.566999999999</v>
      </c>
      <c r="BF32" s="32">
        <v>21517.226999999999</v>
      </c>
      <c r="BG32" s="32">
        <v>22445.392</v>
      </c>
      <c r="BH32" s="32">
        <v>21818.955000000002</v>
      </c>
      <c r="BI32" s="32">
        <v>22432.458999999999</v>
      </c>
      <c r="BJ32" s="32">
        <v>28276.397000000001</v>
      </c>
      <c r="BK32" s="32">
        <v>26125.573</v>
      </c>
      <c r="BL32" s="32">
        <v>28496.984</v>
      </c>
      <c r="BM32" s="73">
        <f t="shared" ref="BM32:BM39" si="18">BL32+(BL32*BU32)</f>
        <v>27280.688367924224</v>
      </c>
      <c r="BN32" s="73">
        <f t="shared" ref="BN32:BN39" si="19">BM32+(BM32*BV32)</f>
        <v>28541.122015979978</v>
      </c>
      <c r="BP32" s="65" t="s">
        <v>151</v>
      </c>
      <c r="BQ32" s="65" t="s">
        <v>74</v>
      </c>
      <c r="BR32" s="66">
        <v>29634.58</v>
      </c>
      <c r="BS32" s="66">
        <v>28369.729999999996</v>
      </c>
      <c r="BT32" s="66">
        <v>29680.48</v>
      </c>
      <c r="BU32" s="67">
        <f t="shared" si="5"/>
        <v>-4.2681556478951471E-2</v>
      </c>
      <c r="BV32" s="67">
        <f t="shared" si="5"/>
        <v>4.6202413628892623E-2</v>
      </c>
    </row>
    <row r="33" spans="9:74" x14ac:dyDescent="0.2">
      <c r="I33" s="18" t="s">
        <v>75</v>
      </c>
      <c r="J33" s="18" t="s">
        <v>61</v>
      </c>
      <c r="K33" s="18" t="s">
        <v>62</v>
      </c>
      <c r="L33" s="18" t="s">
        <v>38</v>
      </c>
      <c r="M33" s="18" t="s">
        <v>77</v>
      </c>
      <c r="N33" s="32">
        <v>727.85799999999995</v>
      </c>
      <c r="O33" s="32">
        <v>932.45899999999995</v>
      </c>
      <c r="P33" s="32">
        <v>624.50900000000001</v>
      </c>
      <c r="Q33" s="32">
        <v>545.44500000000005</v>
      </c>
      <c r="R33" s="32">
        <v>444.911</v>
      </c>
      <c r="S33" s="32">
        <v>562.54999999999995</v>
      </c>
      <c r="T33" s="32">
        <v>1070.9190000000001</v>
      </c>
      <c r="U33" s="32">
        <v>1212.5250000000001</v>
      </c>
      <c r="V33" s="32">
        <v>1017.622</v>
      </c>
      <c r="W33" s="32">
        <v>770.08799999999997</v>
      </c>
      <c r="X33" s="32">
        <v>549.822</v>
      </c>
      <c r="Y33" s="32">
        <v>889.5</v>
      </c>
      <c r="Z33" s="32">
        <v>986.21199999999999</v>
      </c>
      <c r="AA33" s="32">
        <v>786.25300000000004</v>
      </c>
      <c r="AB33" s="32">
        <v>1090.6759999999999</v>
      </c>
      <c r="AC33" s="32">
        <v>657.74599999999998</v>
      </c>
      <c r="AD33" s="32">
        <v>546.21400000000006</v>
      </c>
      <c r="AE33" s="32">
        <v>775.63499999999999</v>
      </c>
      <c r="AF33" s="32">
        <v>581.95899999999995</v>
      </c>
      <c r="AG33" s="32">
        <v>191.755</v>
      </c>
      <c r="AH33" s="32">
        <v>356.00099999999998</v>
      </c>
      <c r="AI33" s="32">
        <v>480.07799999999997</v>
      </c>
      <c r="AJ33" s="32">
        <v>859.86699999999996</v>
      </c>
      <c r="AK33" s="32">
        <v>349.94099999999997</v>
      </c>
      <c r="AL33" s="32">
        <v>438.31</v>
      </c>
      <c r="AM33" s="32">
        <v>914.91899999999998</v>
      </c>
      <c r="AN33" s="32">
        <v>988.226</v>
      </c>
      <c r="AO33" s="32">
        <v>781.08500000000004</v>
      </c>
      <c r="AP33" s="32">
        <v>522.54399999999998</v>
      </c>
      <c r="AQ33" s="32">
        <v>1382.135</v>
      </c>
      <c r="AR33" s="32">
        <v>821.40200000000004</v>
      </c>
      <c r="AS33" s="32">
        <v>574.59500000000003</v>
      </c>
      <c r="AT33" s="32">
        <v>940.53599999999994</v>
      </c>
      <c r="AU33" s="32">
        <v>1908.7539999999999</v>
      </c>
      <c r="AV33" s="32">
        <v>1019.303</v>
      </c>
      <c r="AW33" s="32">
        <v>934.928</v>
      </c>
      <c r="AX33" s="32">
        <v>921.41099999999994</v>
      </c>
      <c r="AY33" s="32">
        <v>1058.96</v>
      </c>
      <c r="AZ33" s="32">
        <v>572.18100000000004</v>
      </c>
      <c r="BA33" s="32">
        <v>631.13</v>
      </c>
      <c r="BB33" s="32">
        <v>680.68700000000001</v>
      </c>
      <c r="BC33" s="32">
        <v>944.50800000000004</v>
      </c>
      <c r="BD33" s="32">
        <v>966.82799999999997</v>
      </c>
      <c r="BE33" s="32">
        <v>1040.049</v>
      </c>
      <c r="BF33" s="32">
        <v>737.43700000000001</v>
      </c>
      <c r="BG33" s="32">
        <v>879.24</v>
      </c>
      <c r="BH33" s="32">
        <v>1654.5239999999999</v>
      </c>
      <c r="BI33" s="32">
        <v>951.37099999999998</v>
      </c>
      <c r="BJ33" s="32">
        <v>996.06100000000004</v>
      </c>
      <c r="BK33" s="32">
        <v>2004.5329999999999</v>
      </c>
      <c r="BL33" s="32">
        <v>2109.1109999999999</v>
      </c>
      <c r="BM33" s="73">
        <f t="shared" si="18"/>
        <v>2217.1248491272981</v>
      </c>
      <c r="BN33" s="73">
        <f t="shared" si="19"/>
        <v>2168.7236147518142</v>
      </c>
      <c r="BP33" s="65" t="s">
        <v>151</v>
      </c>
      <c r="BQ33" s="65" t="s">
        <v>75</v>
      </c>
      <c r="BR33" s="66">
        <v>5812.98</v>
      </c>
      <c r="BS33" s="66">
        <v>6110.68</v>
      </c>
      <c r="BT33" s="66">
        <v>5977.2800000000007</v>
      </c>
      <c r="BU33" s="67">
        <f t="shared" si="5"/>
        <v>5.1212975100550964E-2</v>
      </c>
      <c r="BV33" s="67">
        <f t="shared" si="5"/>
        <v>-2.1830630960874998E-2</v>
      </c>
    </row>
    <row r="34" spans="9:74" x14ac:dyDescent="0.2">
      <c r="I34" s="18" t="s">
        <v>73</v>
      </c>
      <c r="J34" s="18" t="s">
        <v>5</v>
      </c>
      <c r="K34" s="18" t="s">
        <v>62</v>
      </c>
      <c r="L34" s="18" t="s">
        <v>46</v>
      </c>
      <c r="M34" s="18" t="s">
        <v>73</v>
      </c>
      <c r="N34" s="32">
        <v>1484.4860000000001</v>
      </c>
      <c r="O34" s="32">
        <v>1538.433</v>
      </c>
      <c r="P34" s="32">
        <v>1632.3309999999999</v>
      </c>
      <c r="Q34" s="32">
        <v>1659.825</v>
      </c>
      <c r="R34" s="32">
        <v>1832.682</v>
      </c>
      <c r="S34" s="32">
        <v>1747.3209999999999</v>
      </c>
      <c r="T34" s="32">
        <v>1685.4849999999999</v>
      </c>
      <c r="U34" s="32">
        <v>1775.779</v>
      </c>
      <c r="V34" s="32">
        <v>1870.8030000000001</v>
      </c>
      <c r="W34" s="32">
        <v>1896.7380000000001</v>
      </c>
      <c r="X34" s="32">
        <v>1814.7719999999999</v>
      </c>
      <c r="Y34" s="32">
        <v>1917.672</v>
      </c>
      <c r="Z34" s="32">
        <v>1677.5239999999999</v>
      </c>
      <c r="AA34" s="32">
        <v>1998.451</v>
      </c>
      <c r="AB34" s="32">
        <v>1993.3579999999999</v>
      </c>
      <c r="AC34" s="32">
        <v>2031.6310000000001</v>
      </c>
      <c r="AD34" s="32">
        <v>2045.1</v>
      </c>
      <c r="AE34" s="32">
        <v>1985.56</v>
      </c>
      <c r="AF34" s="32">
        <v>2196.6680000000001</v>
      </c>
      <c r="AG34" s="32">
        <v>2166.7170000000001</v>
      </c>
      <c r="AH34" s="32">
        <v>2007.0219999999999</v>
      </c>
      <c r="AI34" s="32">
        <v>2137.6660000000002</v>
      </c>
      <c r="AJ34" s="32">
        <v>2173.8409999999999</v>
      </c>
      <c r="AK34" s="32">
        <v>2108.1480000000001</v>
      </c>
      <c r="AL34" s="32">
        <v>2333.6120000000001</v>
      </c>
      <c r="AM34" s="32">
        <v>2587.0369999999998</v>
      </c>
      <c r="AN34" s="32">
        <v>2679.8119999999999</v>
      </c>
      <c r="AO34" s="32">
        <v>2856.5859999999998</v>
      </c>
      <c r="AP34" s="32">
        <v>2916.83</v>
      </c>
      <c r="AQ34" s="32">
        <v>3195.0889999999999</v>
      </c>
      <c r="AR34" s="32">
        <v>3226.9949999999999</v>
      </c>
      <c r="AS34" s="32">
        <v>3315.8690000000001</v>
      </c>
      <c r="AT34" s="32">
        <v>3361.797</v>
      </c>
      <c r="AU34" s="32">
        <v>3481.6619999999998</v>
      </c>
      <c r="AV34" s="32">
        <v>3454.8090000000002</v>
      </c>
      <c r="AW34" s="32">
        <v>3579.1469999999999</v>
      </c>
      <c r="AX34" s="32">
        <v>3667.9720000000002</v>
      </c>
      <c r="AY34" s="32">
        <v>3714.4569999999999</v>
      </c>
      <c r="AZ34" s="32">
        <v>3897.37</v>
      </c>
      <c r="BA34" s="32">
        <v>3900.3879999999999</v>
      </c>
      <c r="BB34" s="32">
        <v>4174.5</v>
      </c>
      <c r="BC34" s="32">
        <v>4400.2309999999998</v>
      </c>
      <c r="BD34" s="32">
        <v>4470.8710000000001</v>
      </c>
      <c r="BE34" s="32">
        <v>4703.6869999999999</v>
      </c>
      <c r="BF34" s="32">
        <v>4991.7370000000001</v>
      </c>
      <c r="BG34" s="32">
        <v>5193.9679999999998</v>
      </c>
      <c r="BH34" s="32">
        <v>5244.9930000000004</v>
      </c>
      <c r="BI34" s="32">
        <v>5379.9049999999997</v>
      </c>
      <c r="BJ34" s="32">
        <v>5058.4160000000002</v>
      </c>
      <c r="BK34" s="32">
        <v>4824.7449999999999</v>
      </c>
      <c r="BL34" s="32">
        <v>5107.5209999999997</v>
      </c>
      <c r="BM34" s="73">
        <f t="shared" si="18"/>
        <v>5249.1009355767656</v>
      </c>
      <c r="BN34" s="73">
        <f t="shared" si="19"/>
        <v>5192.5744636358659</v>
      </c>
      <c r="BP34" s="65" t="s">
        <v>5</v>
      </c>
      <c r="BQ34" s="65" t="s">
        <v>73</v>
      </c>
      <c r="BR34" s="66">
        <v>4937.97</v>
      </c>
      <c r="BS34" s="66">
        <v>5074.8500000000004</v>
      </c>
      <c r="BT34" s="66">
        <v>5020.2</v>
      </c>
      <c r="BU34" s="67">
        <f t="shared" si="5"/>
        <v>2.7719892992464537E-2</v>
      </c>
      <c r="BV34" s="67">
        <f t="shared" si="5"/>
        <v>-1.0768791195798997E-2</v>
      </c>
    </row>
    <row r="35" spans="9:74" x14ac:dyDescent="0.2">
      <c r="I35" s="18" t="s">
        <v>74</v>
      </c>
      <c r="J35" s="18" t="s">
        <v>5</v>
      </c>
      <c r="K35" s="18" t="s">
        <v>62</v>
      </c>
      <c r="L35" s="18" t="s">
        <v>46</v>
      </c>
      <c r="M35" s="18" t="s">
        <v>76</v>
      </c>
      <c r="N35" s="32">
        <v>66.322000000000003</v>
      </c>
      <c r="O35" s="32">
        <v>67.715999999999994</v>
      </c>
      <c r="P35" s="32">
        <v>66.344999999999999</v>
      </c>
      <c r="Q35" s="32">
        <v>71.808999999999997</v>
      </c>
      <c r="R35" s="32">
        <v>94.135000000000005</v>
      </c>
      <c r="S35" s="32">
        <v>98.545000000000002</v>
      </c>
      <c r="T35" s="32">
        <v>91.850999999999999</v>
      </c>
      <c r="U35" s="32">
        <v>106.905</v>
      </c>
      <c r="V35" s="32">
        <v>111.301</v>
      </c>
      <c r="W35" s="32">
        <v>121.598</v>
      </c>
      <c r="X35" s="32">
        <v>151.05799999999999</v>
      </c>
      <c r="Y35" s="32">
        <v>132.904</v>
      </c>
      <c r="Z35" s="32">
        <v>143.24100000000001</v>
      </c>
      <c r="AA35" s="32">
        <v>145.238</v>
      </c>
      <c r="AB35" s="32">
        <v>129</v>
      </c>
      <c r="AC35" s="32">
        <v>215.76599999999999</v>
      </c>
      <c r="AD35" s="32">
        <v>338.91699999999997</v>
      </c>
      <c r="AE35" s="32">
        <v>373.00099999999998</v>
      </c>
      <c r="AF35" s="32">
        <v>410.714</v>
      </c>
      <c r="AG35" s="32">
        <v>516.71100000000001</v>
      </c>
      <c r="AH35" s="32">
        <v>662.98400000000004</v>
      </c>
      <c r="AI35" s="32">
        <v>778.68200000000002</v>
      </c>
      <c r="AJ35" s="32">
        <v>651.71900000000005</v>
      </c>
      <c r="AK35" s="32">
        <v>511.65100000000001</v>
      </c>
      <c r="AL35" s="32">
        <v>490.71</v>
      </c>
      <c r="AM35" s="32">
        <v>677.53499999999997</v>
      </c>
      <c r="AN35" s="32">
        <v>528.096</v>
      </c>
      <c r="AO35" s="32">
        <v>546.53499999999997</v>
      </c>
      <c r="AP35" s="32">
        <v>572.02</v>
      </c>
      <c r="AQ35" s="32">
        <v>680.71100000000001</v>
      </c>
      <c r="AR35" s="32">
        <v>742.62599999999998</v>
      </c>
      <c r="AS35" s="32">
        <v>894.08600000000001</v>
      </c>
      <c r="AT35" s="32">
        <v>870.10400000000004</v>
      </c>
      <c r="AU35" s="32">
        <v>946.73199999999997</v>
      </c>
      <c r="AV35" s="32">
        <v>899.30700000000002</v>
      </c>
      <c r="AW35" s="32">
        <v>1124.511</v>
      </c>
      <c r="AX35" s="32">
        <v>1153.4190000000001</v>
      </c>
      <c r="AY35" s="32">
        <v>1151.492</v>
      </c>
      <c r="AZ35" s="32">
        <v>1331.049</v>
      </c>
      <c r="BA35" s="32">
        <v>1441.21</v>
      </c>
      <c r="BB35" s="32">
        <v>1802.1849999999999</v>
      </c>
      <c r="BC35" s="32">
        <v>1853.6610000000001</v>
      </c>
      <c r="BD35" s="32">
        <v>2219.8040000000001</v>
      </c>
      <c r="BE35" s="32">
        <v>2126.9670000000001</v>
      </c>
      <c r="BF35" s="32">
        <v>2656.0720000000001</v>
      </c>
      <c r="BG35" s="32">
        <v>3435.1060000000002</v>
      </c>
      <c r="BH35" s="32">
        <v>3753.6390000000001</v>
      </c>
      <c r="BI35" s="32">
        <v>3776.3519999999999</v>
      </c>
      <c r="BJ35" s="32">
        <v>3944.837</v>
      </c>
      <c r="BK35" s="32">
        <v>4419.1360000000004</v>
      </c>
      <c r="BL35" s="32">
        <v>4203.7809999999999</v>
      </c>
      <c r="BM35" s="73">
        <f t="shared" si="18"/>
        <v>4601.9073828590181</v>
      </c>
      <c r="BN35" s="73">
        <f t="shared" si="19"/>
        <v>4683.3583562360109</v>
      </c>
      <c r="BP35" s="65" t="s">
        <v>5</v>
      </c>
      <c r="BQ35" s="65" t="s">
        <v>74</v>
      </c>
      <c r="BR35" s="66">
        <v>4052.51</v>
      </c>
      <c r="BS35" s="66">
        <v>4436.3100000000004</v>
      </c>
      <c r="BT35" s="66">
        <v>4514.83</v>
      </c>
      <c r="BU35" s="67">
        <f t="shared" si="5"/>
        <v>9.4706737306015323E-2</v>
      </c>
      <c r="BV35" s="67">
        <f t="shared" si="5"/>
        <v>1.769939431644757E-2</v>
      </c>
    </row>
    <row r="36" spans="9:74" x14ac:dyDescent="0.2">
      <c r="I36" s="18" t="s">
        <v>75</v>
      </c>
      <c r="J36" s="18" t="s">
        <v>5</v>
      </c>
      <c r="K36" s="18" t="s">
        <v>62</v>
      </c>
      <c r="L36" s="18" t="s">
        <v>46</v>
      </c>
      <c r="M36" s="18" t="s">
        <v>77</v>
      </c>
      <c r="N36" s="32">
        <v>431.6</v>
      </c>
      <c r="O36" s="32">
        <v>389.63200000000001</v>
      </c>
      <c r="P36" s="32">
        <v>408.94299999999998</v>
      </c>
      <c r="Q36" s="32">
        <v>471.10899999999998</v>
      </c>
      <c r="R36" s="32">
        <v>554.85400000000004</v>
      </c>
      <c r="S36" s="32">
        <v>577.20000000000005</v>
      </c>
      <c r="T36" s="32">
        <v>466.64699999999999</v>
      </c>
      <c r="U36" s="32">
        <v>518.79899999999998</v>
      </c>
      <c r="V36" s="32">
        <v>433.46899999999999</v>
      </c>
      <c r="W36" s="32">
        <v>471.27800000000002</v>
      </c>
      <c r="X36" s="32">
        <v>379.887</v>
      </c>
      <c r="Y36" s="32">
        <v>524.20500000000004</v>
      </c>
      <c r="Z36" s="32">
        <v>450.61099999999999</v>
      </c>
      <c r="AA36" s="32">
        <v>423.983</v>
      </c>
      <c r="AB36" s="32">
        <v>510.25599999999997</v>
      </c>
      <c r="AC36" s="32">
        <v>542.02800000000002</v>
      </c>
      <c r="AD36" s="32">
        <v>478.30200000000002</v>
      </c>
      <c r="AE36" s="32">
        <v>332.57900000000001</v>
      </c>
      <c r="AF36" s="32">
        <v>380.73599999999999</v>
      </c>
      <c r="AG36" s="32">
        <v>372.86599999999999</v>
      </c>
      <c r="AH36" s="32">
        <v>248.56100000000001</v>
      </c>
      <c r="AI36" s="32">
        <v>386.87</v>
      </c>
      <c r="AJ36" s="32">
        <v>403.91</v>
      </c>
      <c r="AK36" s="32">
        <v>288.10399999999998</v>
      </c>
      <c r="AL36" s="32">
        <v>243.5</v>
      </c>
      <c r="AM36" s="32">
        <v>353.84899999999999</v>
      </c>
      <c r="AN36" s="32">
        <v>397.23500000000001</v>
      </c>
      <c r="AO36" s="32">
        <v>408.65899999999999</v>
      </c>
      <c r="AP36" s="32">
        <v>375.79199999999997</v>
      </c>
      <c r="AQ36" s="32">
        <v>455.89</v>
      </c>
      <c r="AR36" s="32">
        <v>363.89</v>
      </c>
      <c r="AS36" s="32">
        <v>482.983</v>
      </c>
      <c r="AT36" s="32">
        <v>484.45100000000002</v>
      </c>
      <c r="AU36" s="32">
        <v>457.125</v>
      </c>
      <c r="AV36" s="32">
        <v>342.04599999999999</v>
      </c>
      <c r="AW36" s="32">
        <v>473.28100000000001</v>
      </c>
      <c r="AX36" s="32">
        <v>438.90699999999998</v>
      </c>
      <c r="AY36" s="32">
        <v>424.47800000000001</v>
      </c>
      <c r="AZ36" s="32">
        <v>429.85899999999998</v>
      </c>
      <c r="BA36" s="32">
        <v>434.64</v>
      </c>
      <c r="BB36" s="32">
        <v>464.65199999999999</v>
      </c>
      <c r="BC36" s="32">
        <v>446.59</v>
      </c>
      <c r="BD36" s="32">
        <v>479.44799999999998</v>
      </c>
      <c r="BE36" s="32">
        <v>516.09699999999998</v>
      </c>
      <c r="BF36" s="32">
        <v>494.24400000000003</v>
      </c>
      <c r="BG36" s="32">
        <v>729.26099999999997</v>
      </c>
      <c r="BH36" s="32">
        <v>832.28599999999994</v>
      </c>
      <c r="BI36" s="32">
        <v>842.77499999999998</v>
      </c>
      <c r="BJ36" s="32">
        <v>893.88</v>
      </c>
      <c r="BK36" s="32">
        <v>1006.986</v>
      </c>
      <c r="BL36" s="32">
        <v>969.07500000000005</v>
      </c>
      <c r="BM36" s="73">
        <f t="shared" si="18"/>
        <v>1066.7517040443493</v>
      </c>
      <c r="BN36" s="73">
        <f t="shared" si="19"/>
        <v>1122.3731605140481</v>
      </c>
      <c r="BP36" s="65" t="s">
        <v>5</v>
      </c>
      <c r="BQ36" s="65" t="s">
        <v>75</v>
      </c>
      <c r="BR36" s="66">
        <v>714.33</v>
      </c>
      <c r="BS36" s="66">
        <v>786.33</v>
      </c>
      <c r="BT36" s="66">
        <v>827.33</v>
      </c>
      <c r="BU36" s="67">
        <f t="shared" si="5"/>
        <v>0.10079375078745118</v>
      </c>
      <c r="BV36" s="67">
        <f t="shared" si="5"/>
        <v>5.2140958630600379E-2</v>
      </c>
    </row>
    <row r="37" spans="9:74" x14ac:dyDescent="0.2">
      <c r="I37" s="18" t="s">
        <v>73</v>
      </c>
      <c r="J37" s="18" t="s">
        <v>6</v>
      </c>
      <c r="K37" s="18" t="s">
        <v>62</v>
      </c>
      <c r="L37" s="18" t="s">
        <v>47</v>
      </c>
      <c r="M37" s="18" t="s">
        <v>73</v>
      </c>
      <c r="N37" s="32">
        <v>2200.2930000000001</v>
      </c>
      <c r="O37" s="32">
        <v>2237.8539999999998</v>
      </c>
      <c r="P37" s="32">
        <v>2284.9560000000001</v>
      </c>
      <c r="Q37" s="32">
        <v>2380.0859999999998</v>
      </c>
      <c r="R37" s="32">
        <v>2448.6120000000001</v>
      </c>
      <c r="S37" s="32">
        <v>2554.6509999999998</v>
      </c>
      <c r="T37" s="32">
        <v>2636.0680000000002</v>
      </c>
      <c r="U37" s="32">
        <v>2717.1779999999999</v>
      </c>
      <c r="V37" s="32">
        <v>2820.8910000000001</v>
      </c>
      <c r="W37" s="32">
        <v>2918.9589999999998</v>
      </c>
      <c r="X37" s="32">
        <v>2906.9679999999998</v>
      </c>
      <c r="Y37" s="32">
        <v>2922.1570000000002</v>
      </c>
      <c r="Z37" s="32">
        <v>2963.9090000000001</v>
      </c>
      <c r="AA37" s="32">
        <v>2963.9839999999999</v>
      </c>
      <c r="AB37" s="32">
        <v>2988.4780000000001</v>
      </c>
      <c r="AC37" s="32">
        <v>3167.6669999999999</v>
      </c>
      <c r="AD37" s="32">
        <v>3320.931</v>
      </c>
      <c r="AE37" s="32">
        <v>3526.8440000000001</v>
      </c>
      <c r="AF37" s="32">
        <v>3593.308</v>
      </c>
      <c r="AG37" s="32">
        <v>3726.5050000000001</v>
      </c>
      <c r="AH37" s="32">
        <v>3747.4879999999998</v>
      </c>
      <c r="AI37" s="32">
        <v>3869.5010000000002</v>
      </c>
      <c r="AJ37" s="32">
        <v>4000.8919999999998</v>
      </c>
      <c r="AK37" s="32">
        <v>4051.42</v>
      </c>
      <c r="AL37" s="32">
        <v>4154.67</v>
      </c>
      <c r="AM37" s="32">
        <v>4200.2209999999995</v>
      </c>
      <c r="AN37" s="32">
        <v>4183.5640000000003</v>
      </c>
      <c r="AO37" s="32">
        <v>4298.8410000000003</v>
      </c>
      <c r="AP37" s="32">
        <v>4447.8770000000004</v>
      </c>
      <c r="AQ37" s="32">
        <v>4541.7089999999998</v>
      </c>
      <c r="AR37" s="32">
        <v>4659.3100000000004</v>
      </c>
      <c r="AS37" s="32">
        <v>4728.768</v>
      </c>
      <c r="AT37" s="32">
        <v>4620.7939999999999</v>
      </c>
      <c r="AU37" s="32">
        <v>4686.0209999999997</v>
      </c>
      <c r="AV37" s="32">
        <v>4918.634</v>
      </c>
      <c r="AW37" s="32">
        <v>5065.9549999999999</v>
      </c>
      <c r="AX37" s="32">
        <v>5223.8100000000004</v>
      </c>
      <c r="AY37" s="32">
        <v>5322.6480000000001</v>
      </c>
      <c r="AZ37" s="32">
        <v>5561.0249999999996</v>
      </c>
      <c r="BA37" s="32">
        <v>5630.3</v>
      </c>
      <c r="BB37" s="32">
        <v>5854.0940000000001</v>
      </c>
      <c r="BC37" s="32">
        <v>6118.32</v>
      </c>
      <c r="BD37" s="32">
        <v>6231.9709999999995</v>
      </c>
      <c r="BE37" s="32">
        <v>6433.1419999999998</v>
      </c>
      <c r="BF37" s="32">
        <v>6749.0839999999998</v>
      </c>
      <c r="BG37" s="32">
        <v>6843.3829999999998</v>
      </c>
      <c r="BH37" s="32">
        <v>7199.241</v>
      </c>
      <c r="BI37" s="32">
        <v>7546.7129999999997</v>
      </c>
      <c r="BJ37" s="32">
        <v>7692.4939999999997</v>
      </c>
      <c r="BK37" s="32">
        <v>7997.857</v>
      </c>
      <c r="BL37" s="32">
        <v>8262.2430000000004</v>
      </c>
      <c r="BM37" s="73">
        <f t="shared" si="18"/>
        <v>8263.5972349363237</v>
      </c>
      <c r="BN37" s="73">
        <f t="shared" si="19"/>
        <v>8404.122298534272</v>
      </c>
      <c r="BP37" s="65" t="s">
        <v>153</v>
      </c>
      <c r="BQ37" s="65" t="s">
        <v>73</v>
      </c>
      <c r="BR37" s="66">
        <v>8907.52</v>
      </c>
      <c r="BS37" s="66">
        <v>8908.98</v>
      </c>
      <c r="BT37" s="66">
        <v>9060.48</v>
      </c>
      <c r="BU37" s="67">
        <f t="shared" si="5"/>
        <v>1.6390645207634973E-4</v>
      </c>
      <c r="BV37" s="67">
        <f t="shared" si="5"/>
        <v>1.7005313739620026E-2</v>
      </c>
    </row>
    <row r="38" spans="9:74" x14ac:dyDescent="0.2">
      <c r="I38" s="18" t="s">
        <v>74</v>
      </c>
      <c r="J38" s="18" t="s">
        <v>6</v>
      </c>
      <c r="K38" s="18" t="s">
        <v>62</v>
      </c>
      <c r="L38" s="18" t="s">
        <v>47</v>
      </c>
      <c r="M38" s="18" t="s">
        <v>76</v>
      </c>
      <c r="N38" s="32">
        <v>50.286999999999999</v>
      </c>
      <c r="O38" s="32">
        <v>45.454999999999998</v>
      </c>
      <c r="P38" s="32">
        <v>43.295999999999999</v>
      </c>
      <c r="Q38" s="32">
        <v>40.018000000000001</v>
      </c>
      <c r="R38" s="32">
        <v>38.418999999999997</v>
      </c>
      <c r="S38" s="32">
        <v>39.621000000000002</v>
      </c>
      <c r="T38" s="32">
        <v>44.164000000000001</v>
      </c>
      <c r="U38" s="32">
        <v>47.572000000000003</v>
      </c>
      <c r="V38" s="32">
        <v>51.234999999999999</v>
      </c>
      <c r="W38" s="32">
        <v>49.930999999999997</v>
      </c>
      <c r="X38" s="32">
        <v>49.192</v>
      </c>
      <c r="Y38" s="32">
        <v>50.204000000000001</v>
      </c>
      <c r="Z38" s="32">
        <v>40.162999999999997</v>
      </c>
      <c r="AA38" s="32">
        <v>43.777999999999999</v>
      </c>
      <c r="AB38" s="32">
        <v>49.436999999999998</v>
      </c>
      <c r="AC38" s="32">
        <v>71.064999999999998</v>
      </c>
      <c r="AD38" s="32">
        <v>111.696</v>
      </c>
      <c r="AE38" s="32">
        <v>132.017</v>
      </c>
      <c r="AF38" s="32">
        <v>128.86099999999999</v>
      </c>
      <c r="AG38" s="32">
        <v>141.483</v>
      </c>
      <c r="AH38" s="32">
        <v>141.583</v>
      </c>
      <c r="AI38" s="32">
        <v>195.53700000000001</v>
      </c>
      <c r="AJ38" s="32">
        <v>157.23699999999999</v>
      </c>
      <c r="AK38" s="32">
        <v>152.97200000000001</v>
      </c>
      <c r="AL38" s="32">
        <v>155.054</v>
      </c>
      <c r="AM38" s="32">
        <v>180.887</v>
      </c>
      <c r="AN38" s="32">
        <v>207.91</v>
      </c>
      <c r="AO38" s="32">
        <v>204.29</v>
      </c>
      <c r="AP38" s="32">
        <v>189.13300000000001</v>
      </c>
      <c r="AQ38" s="32">
        <v>207.773</v>
      </c>
      <c r="AR38" s="32">
        <v>253.14500000000001</v>
      </c>
      <c r="AS38" s="32">
        <v>287.41399999999999</v>
      </c>
      <c r="AT38" s="32">
        <v>245.31800000000001</v>
      </c>
      <c r="AU38" s="32">
        <v>204.11500000000001</v>
      </c>
      <c r="AV38" s="32">
        <v>209.10300000000001</v>
      </c>
      <c r="AW38" s="32">
        <v>187.12200000000001</v>
      </c>
      <c r="AX38" s="32">
        <v>259.49900000000002</v>
      </c>
      <c r="AY38" s="32">
        <v>282.71300000000002</v>
      </c>
      <c r="AZ38" s="32">
        <v>292.41500000000002</v>
      </c>
      <c r="BA38" s="32">
        <v>356.64699999999999</v>
      </c>
      <c r="BB38" s="32">
        <v>327.35199999999998</v>
      </c>
      <c r="BC38" s="32">
        <v>462.12599999999998</v>
      </c>
      <c r="BD38" s="32">
        <v>588.86099999999999</v>
      </c>
      <c r="BE38" s="32">
        <v>604.42700000000002</v>
      </c>
      <c r="BF38" s="32">
        <v>587.65599999999995</v>
      </c>
      <c r="BG38" s="32">
        <v>639.93399999999997</v>
      </c>
      <c r="BH38" s="32">
        <v>738.74099999999999</v>
      </c>
      <c r="BI38" s="32">
        <v>811.16499999999996</v>
      </c>
      <c r="BJ38" s="32">
        <v>852.28</v>
      </c>
      <c r="BK38" s="32">
        <v>949.45399999999995</v>
      </c>
      <c r="BL38" s="32">
        <v>1205.7719999999999</v>
      </c>
      <c r="BM38" s="73">
        <f t="shared" si="18"/>
        <v>1290.6320643797217</v>
      </c>
      <c r="BN38" s="73">
        <f t="shared" si="19"/>
        <v>1362.0505810091699</v>
      </c>
      <c r="BP38" s="65" t="s">
        <v>153</v>
      </c>
      <c r="BQ38" s="65" t="s">
        <v>74</v>
      </c>
      <c r="BR38" s="66">
        <v>1683.76</v>
      </c>
      <c r="BS38" s="66">
        <v>1802.2600000000002</v>
      </c>
      <c r="BT38" s="66">
        <v>1901.99</v>
      </c>
      <c r="BU38" s="67">
        <f t="shared" si="5"/>
        <v>7.0378201168812798E-2</v>
      </c>
      <c r="BV38" s="67">
        <f t="shared" si="5"/>
        <v>5.5336078035355486E-2</v>
      </c>
    </row>
    <row r="39" spans="9:74" x14ac:dyDescent="0.2">
      <c r="I39" s="18" t="s">
        <v>75</v>
      </c>
      <c r="J39" s="18" t="s">
        <v>6</v>
      </c>
      <c r="K39" s="18" t="s">
        <v>62</v>
      </c>
      <c r="L39" s="18" t="s">
        <v>47</v>
      </c>
      <c r="M39" s="18" t="s">
        <v>77</v>
      </c>
      <c r="N39" s="32">
        <v>77.248999999999995</v>
      </c>
      <c r="O39" s="32">
        <v>82.888000000000005</v>
      </c>
      <c r="P39" s="32">
        <v>86.635000000000005</v>
      </c>
      <c r="Q39" s="32">
        <v>106.437</v>
      </c>
      <c r="R39" s="32">
        <v>119.32899999999999</v>
      </c>
      <c r="S39" s="32">
        <v>136.28200000000001</v>
      </c>
      <c r="T39" s="32">
        <v>129.21199999999999</v>
      </c>
      <c r="U39" s="32">
        <v>122.783</v>
      </c>
      <c r="V39" s="32">
        <v>124.74299999999999</v>
      </c>
      <c r="W39" s="32">
        <v>138.80600000000001</v>
      </c>
      <c r="X39" s="32">
        <v>151.28700000000001</v>
      </c>
      <c r="Y39" s="32">
        <v>156.49700000000001</v>
      </c>
      <c r="Z39" s="32">
        <v>160.048</v>
      </c>
      <c r="AA39" s="32">
        <v>165.44399999999999</v>
      </c>
      <c r="AB39" s="32">
        <v>131.959</v>
      </c>
      <c r="AC39" s="32">
        <v>153.904</v>
      </c>
      <c r="AD39" s="32">
        <v>159.41800000000001</v>
      </c>
      <c r="AE39" s="32">
        <v>133.244</v>
      </c>
      <c r="AF39" s="32">
        <v>146.08199999999999</v>
      </c>
      <c r="AG39" s="32">
        <v>95.093000000000004</v>
      </c>
      <c r="AH39" s="32">
        <v>74.408000000000001</v>
      </c>
      <c r="AI39" s="32">
        <v>76.876999999999995</v>
      </c>
      <c r="AJ39" s="32">
        <v>93.718999999999994</v>
      </c>
      <c r="AK39" s="32">
        <v>107.765</v>
      </c>
      <c r="AL39" s="32">
        <v>98.058000000000007</v>
      </c>
      <c r="AM39" s="32">
        <v>84.775000000000006</v>
      </c>
      <c r="AN39" s="32">
        <v>81.376000000000005</v>
      </c>
      <c r="AO39" s="32">
        <v>73.444999999999993</v>
      </c>
      <c r="AP39" s="32">
        <v>67.510000000000005</v>
      </c>
      <c r="AQ39" s="32">
        <v>67.405000000000001</v>
      </c>
      <c r="AR39" s="32">
        <v>78.301000000000002</v>
      </c>
      <c r="AS39" s="32">
        <v>88.337999999999994</v>
      </c>
      <c r="AT39" s="32">
        <v>113.17400000000001</v>
      </c>
      <c r="AU39" s="32">
        <v>108.367</v>
      </c>
      <c r="AV39" s="32">
        <v>113.1</v>
      </c>
      <c r="AW39" s="32">
        <v>90.045000000000002</v>
      </c>
      <c r="AX39" s="32">
        <v>95.388000000000005</v>
      </c>
      <c r="AY39" s="32">
        <v>110.625</v>
      </c>
      <c r="AZ39" s="32">
        <v>89.518000000000001</v>
      </c>
      <c r="BA39" s="32">
        <v>91.081999999999994</v>
      </c>
      <c r="BB39" s="32">
        <v>83.382999999999996</v>
      </c>
      <c r="BC39" s="32">
        <v>75.304000000000002</v>
      </c>
      <c r="BD39" s="32">
        <v>75.751999999999995</v>
      </c>
      <c r="BE39" s="32">
        <v>63.332999999999998</v>
      </c>
      <c r="BF39" s="32">
        <v>58.66</v>
      </c>
      <c r="BG39" s="32">
        <v>53.814999999999998</v>
      </c>
      <c r="BH39" s="32">
        <v>86.480999999999995</v>
      </c>
      <c r="BI39" s="32">
        <v>69.063999999999993</v>
      </c>
      <c r="BJ39" s="32">
        <v>109.764</v>
      </c>
      <c r="BK39" s="32">
        <v>148.935</v>
      </c>
      <c r="BL39" s="32">
        <v>118.467</v>
      </c>
      <c r="BM39" s="73">
        <f t="shared" si="18"/>
        <v>112.90603351156426</v>
      </c>
      <c r="BN39" s="73">
        <f t="shared" si="19"/>
        <v>115.38084773688135</v>
      </c>
      <c r="BP39" s="65" t="s">
        <v>153</v>
      </c>
      <c r="BQ39" s="65" t="s">
        <v>75</v>
      </c>
      <c r="BR39" s="66">
        <v>321.68000000000006</v>
      </c>
      <c r="BS39" s="66">
        <v>306.58</v>
      </c>
      <c r="BT39" s="66">
        <v>313.3</v>
      </c>
      <c r="BU39" s="67">
        <f t="shared" si="5"/>
        <v>-4.6941059437950995E-2</v>
      </c>
      <c r="BV39" s="67">
        <f t="shared" si="5"/>
        <v>2.1919238045534698E-2</v>
      </c>
    </row>
    <row r="40" spans="9:74" x14ac:dyDescent="0.2">
      <c r="I40" s="18" t="s">
        <v>73</v>
      </c>
      <c r="J40" s="18" t="s">
        <v>7</v>
      </c>
      <c r="K40" s="18" t="s">
        <v>62</v>
      </c>
      <c r="L40" s="18" t="s">
        <v>69</v>
      </c>
      <c r="M40" s="18" t="s">
        <v>73</v>
      </c>
      <c r="N40" s="32">
        <v>4099.7139999999999</v>
      </c>
      <c r="O40" s="32">
        <v>4165.2060000000001</v>
      </c>
      <c r="P40" s="32">
        <v>4226.866</v>
      </c>
      <c r="Q40" s="32">
        <v>4320.0320000000002</v>
      </c>
      <c r="R40" s="32">
        <v>4453.393</v>
      </c>
      <c r="S40" s="32">
        <v>4623.0820000000003</v>
      </c>
      <c r="T40" s="32">
        <v>4664.1670000000004</v>
      </c>
      <c r="U40" s="32">
        <v>4804.7969999999996</v>
      </c>
      <c r="V40" s="32">
        <v>4947.5140000000001</v>
      </c>
      <c r="W40" s="32">
        <v>5183.1639999999998</v>
      </c>
      <c r="X40" s="32">
        <v>5299.2120000000004</v>
      </c>
      <c r="Y40" s="32">
        <v>5285.4009999999998</v>
      </c>
      <c r="Z40" s="32">
        <v>5141.7569999999996</v>
      </c>
      <c r="AA40" s="32">
        <v>5135.4610000000002</v>
      </c>
      <c r="AB40" s="32">
        <v>5364.83</v>
      </c>
      <c r="AC40" s="32">
        <v>5499.86</v>
      </c>
      <c r="AD40" s="32">
        <v>5723.7039999999997</v>
      </c>
      <c r="AE40" s="32">
        <v>5990.1580000000004</v>
      </c>
      <c r="AF40" s="32">
        <v>6213.8670000000002</v>
      </c>
      <c r="AG40" s="32">
        <v>6166.9880000000003</v>
      </c>
      <c r="AH40" s="32">
        <v>6225.6819999999998</v>
      </c>
      <c r="AI40" s="32">
        <v>6531.8289999999997</v>
      </c>
      <c r="AJ40" s="32">
        <v>6752.2860000000001</v>
      </c>
      <c r="AK40" s="32">
        <v>6597.5309999999999</v>
      </c>
      <c r="AL40" s="32">
        <v>6736.0709999999999</v>
      </c>
      <c r="AM40" s="32">
        <v>7378.1</v>
      </c>
      <c r="AN40" s="32">
        <v>7616.1239999999998</v>
      </c>
      <c r="AO40" s="32">
        <v>7984.0839999999998</v>
      </c>
      <c r="AP40" s="32">
        <v>8226.2019999999993</v>
      </c>
      <c r="AQ40" s="32">
        <v>8647.2530000000006</v>
      </c>
      <c r="AR40" s="32">
        <v>8335.1479999999992</v>
      </c>
      <c r="AS40" s="32">
        <v>8406.0010000000002</v>
      </c>
      <c r="AT40" s="32">
        <v>8274.9830000000002</v>
      </c>
      <c r="AU40" s="32">
        <v>8319.2000000000007</v>
      </c>
      <c r="AV40" s="32">
        <v>8521.7639999999992</v>
      </c>
      <c r="AW40" s="32">
        <v>8694.982</v>
      </c>
      <c r="AX40" s="32">
        <v>8905.8770000000004</v>
      </c>
      <c r="AY40" s="32">
        <v>9240.7060000000001</v>
      </c>
      <c r="AZ40" s="32">
        <v>9658.8220000000001</v>
      </c>
      <c r="BA40" s="32">
        <v>9733.0149999999994</v>
      </c>
      <c r="BB40" s="32">
        <v>10223.848</v>
      </c>
      <c r="BC40" s="32">
        <v>12389.022999999999</v>
      </c>
      <c r="BD40" s="32">
        <v>13121.848</v>
      </c>
      <c r="BE40" s="32">
        <v>14263.365</v>
      </c>
      <c r="BF40" s="32">
        <v>14692.46</v>
      </c>
      <c r="BG40" s="32">
        <v>15124.673000000001</v>
      </c>
      <c r="BH40" s="32">
        <v>15812.948</v>
      </c>
      <c r="BI40" s="32">
        <v>17033.726999999999</v>
      </c>
      <c r="BJ40" s="32">
        <v>17491.579000000002</v>
      </c>
      <c r="BK40" s="32">
        <v>19117.025000000001</v>
      </c>
      <c r="BL40" s="32">
        <v>18620.761999999999</v>
      </c>
      <c r="BM40" s="32"/>
      <c r="BN40" s="32"/>
      <c r="BP40" s="65"/>
      <c r="BQ40" s="65"/>
      <c r="BR40" s="66"/>
      <c r="BS40" s="66"/>
      <c r="BT40" s="66"/>
      <c r="BU40" s="67"/>
      <c r="BV40" s="67"/>
    </row>
    <row r="41" spans="9:74" x14ac:dyDescent="0.2">
      <c r="I41" s="18" t="s">
        <v>74</v>
      </c>
      <c r="J41" s="18" t="s">
        <v>7</v>
      </c>
      <c r="K41" s="18" t="s">
        <v>62</v>
      </c>
      <c r="L41" s="18" t="s">
        <v>69</v>
      </c>
      <c r="M41" s="18" t="s">
        <v>76</v>
      </c>
      <c r="N41" s="32">
        <v>354.75900000000001</v>
      </c>
      <c r="O41" s="32">
        <v>403.24599999999998</v>
      </c>
      <c r="P41" s="32">
        <v>387.26</v>
      </c>
      <c r="Q41" s="32">
        <v>453.572</v>
      </c>
      <c r="R41" s="32">
        <v>526.15700000000004</v>
      </c>
      <c r="S41" s="32">
        <v>532.78200000000004</v>
      </c>
      <c r="T41" s="32">
        <v>575.93499999999995</v>
      </c>
      <c r="U41" s="32">
        <v>546.70600000000002</v>
      </c>
      <c r="V41" s="32">
        <v>705.21600000000001</v>
      </c>
      <c r="W41" s="32">
        <v>873.10599999999999</v>
      </c>
      <c r="X41" s="32">
        <v>973.99699999999996</v>
      </c>
      <c r="Y41" s="32">
        <v>896.83399999999995</v>
      </c>
      <c r="Z41" s="32">
        <v>920.57299999999998</v>
      </c>
      <c r="AA41" s="32">
        <v>1061.261</v>
      </c>
      <c r="AB41" s="32">
        <v>1126.3710000000001</v>
      </c>
      <c r="AC41" s="32">
        <v>1219.7049999999999</v>
      </c>
      <c r="AD41" s="32">
        <v>1727.923</v>
      </c>
      <c r="AE41" s="32">
        <v>2141.65</v>
      </c>
      <c r="AF41" s="32">
        <v>1812.4690000000001</v>
      </c>
      <c r="AG41" s="32">
        <v>2216.1779999999999</v>
      </c>
      <c r="AH41" s="32">
        <v>2690.9259999999999</v>
      </c>
      <c r="AI41" s="32">
        <v>2117.902</v>
      </c>
      <c r="AJ41" s="32">
        <v>2211.3229999999999</v>
      </c>
      <c r="AK41" s="32">
        <v>2335.9029999999998</v>
      </c>
      <c r="AL41" s="32">
        <v>2724.2040000000002</v>
      </c>
      <c r="AM41" s="32">
        <v>2147.491</v>
      </c>
      <c r="AN41" s="32">
        <v>1952.0319999999999</v>
      </c>
      <c r="AO41" s="32">
        <v>1842.498</v>
      </c>
      <c r="AP41" s="32">
        <v>1618.1510000000001</v>
      </c>
      <c r="AQ41" s="32">
        <v>1693.299</v>
      </c>
      <c r="AR41" s="32">
        <v>1835.4280000000001</v>
      </c>
      <c r="AS41" s="32">
        <v>1912.953</v>
      </c>
      <c r="AT41" s="32">
        <v>1907.482</v>
      </c>
      <c r="AU41" s="32">
        <v>1229.193</v>
      </c>
      <c r="AV41" s="32">
        <v>2249.567</v>
      </c>
      <c r="AW41" s="32">
        <v>1315.2909999999999</v>
      </c>
      <c r="AX41" s="32">
        <v>1572.028</v>
      </c>
      <c r="AY41" s="32">
        <v>1706.059</v>
      </c>
      <c r="AZ41" s="32">
        <v>1777.0170000000001</v>
      </c>
      <c r="BA41" s="32">
        <v>1968.7429999999999</v>
      </c>
      <c r="BB41" s="32">
        <v>1981.4010000000001</v>
      </c>
      <c r="BC41" s="32">
        <v>2005.566</v>
      </c>
      <c r="BD41" s="32">
        <v>2267.5210000000002</v>
      </c>
      <c r="BE41" s="32">
        <v>2387.0219999999999</v>
      </c>
      <c r="BF41" s="32">
        <v>2357.2420000000002</v>
      </c>
      <c r="BG41" s="32">
        <v>2690.489</v>
      </c>
      <c r="BH41" s="32">
        <v>3154.288</v>
      </c>
      <c r="BI41" s="32">
        <v>2530.1640000000002</v>
      </c>
      <c r="BJ41" s="32">
        <v>2843.5990000000002</v>
      </c>
      <c r="BK41" s="32">
        <v>2974.5659999999998</v>
      </c>
      <c r="BL41" s="32">
        <v>3092.6660000000002</v>
      </c>
      <c r="BM41" s="32"/>
      <c r="BN41" s="32"/>
      <c r="BP41" s="65"/>
      <c r="BQ41" s="65"/>
      <c r="BR41" s="66"/>
      <c r="BS41" s="66"/>
      <c r="BT41" s="66"/>
      <c r="BU41" s="67"/>
      <c r="BV41" s="67"/>
    </row>
    <row r="42" spans="9:74" x14ac:dyDescent="0.2">
      <c r="I42" s="18" t="s">
        <v>75</v>
      </c>
      <c r="J42" s="18" t="s">
        <v>7</v>
      </c>
      <c r="K42" s="18" t="s">
        <v>62</v>
      </c>
      <c r="L42" s="18" t="s">
        <v>69</v>
      </c>
      <c r="M42" s="18" t="s">
        <v>77</v>
      </c>
      <c r="N42" s="32">
        <v>27.567</v>
      </c>
      <c r="O42" s="32">
        <v>27.393999999999998</v>
      </c>
      <c r="P42" s="32">
        <v>31.823</v>
      </c>
      <c r="Q42" s="32">
        <v>36.753999999999998</v>
      </c>
      <c r="R42" s="32">
        <v>47.996000000000002</v>
      </c>
      <c r="S42" s="32">
        <v>41.396999999999998</v>
      </c>
      <c r="T42" s="32">
        <v>33.191000000000003</v>
      </c>
      <c r="U42" s="32">
        <v>17.481999999999999</v>
      </c>
      <c r="V42" s="32">
        <v>31.998999999999999</v>
      </c>
      <c r="W42" s="32">
        <v>50.66</v>
      </c>
      <c r="X42" s="32">
        <v>48.747</v>
      </c>
      <c r="Y42" s="32">
        <v>90.861999999999995</v>
      </c>
      <c r="Z42" s="32">
        <v>105.333</v>
      </c>
      <c r="AA42" s="32">
        <v>77.649000000000001</v>
      </c>
      <c r="AB42" s="32">
        <v>54.405000000000001</v>
      </c>
      <c r="AC42" s="32">
        <v>23.088999999999999</v>
      </c>
      <c r="AD42" s="32">
        <v>13.427</v>
      </c>
      <c r="AE42" s="32">
        <v>37.878</v>
      </c>
      <c r="AF42" s="32">
        <v>63.033999999999999</v>
      </c>
      <c r="AG42" s="32">
        <v>8.5909999999999993</v>
      </c>
      <c r="AH42" s="32">
        <v>11.756</v>
      </c>
      <c r="AI42" s="32">
        <v>14.811999999999999</v>
      </c>
      <c r="AJ42" s="32">
        <v>4.617</v>
      </c>
      <c r="AK42" s="32">
        <v>5.4340000000000002</v>
      </c>
      <c r="AL42" s="32">
        <v>6.8949999999999996</v>
      </c>
      <c r="AM42" s="32">
        <v>5.157</v>
      </c>
      <c r="AN42" s="32">
        <v>43.063000000000002</v>
      </c>
      <c r="AO42" s="32">
        <v>45.779000000000003</v>
      </c>
      <c r="AP42" s="32">
        <v>36.713000000000001</v>
      </c>
      <c r="AQ42" s="32">
        <v>55.932000000000002</v>
      </c>
      <c r="AR42" s="32">
        <v>42.073999999999998</v>
      </c>
      <c r="AS42" s="32">
        <v>74.194999999999993</v>
      </c>
      <c r="AT42" s="32">
        <v>100.93600000000001</v>
      </c>
      <c r="AU42" s="32">
        <v>121.639</v>
      </c>
      <c r="AV42" s="32">
        <v>157.959</v>
      </c>
      <c r="AW42" s="32">
        <v>177.923</v>
      </c>
      <c r="AX42" s="32">
        <v>124.465</v>
      </c>
      <c r="AY42" s="32">
        <v>118.40300000000001</v>
      </c>
      <c r="AZ42" s="32">
        <v>142.92400000000001</v>
      </c>
      <c r="BA42" s="32">
        <v>166.601</v>
      </c>
      <c r="BB42" s="32">
        <v>119.777</v>
      </c>
      <c r="BC42" s="32">
        <v>119.712</v>
      </c>
      <c r="BD42" s="32">
        <v>179.28800000000001</v>
      </c>
      <c r="BE42" s="32">
        <v>124.622</v>
      </c>
      <c r="BF42" s="32">
        <v>121.28400000000001</v>
      </c>
      <c r="BG42" s="32">
        <v>136.041</v>
      </c>
      <c r="BH42" s="32">
        <v>105.658</v>
      </c>
      <c r="BI42" s="32">
        <v>187.124</v>
      </c>
      <c r="BJ42" s="32">
        <v>177.596</v>
      </c>
      <c r="BK42" s="32">
        <v>140.44800000000001</v>
      </c>
      <c r="BL42" s="32">
        <v>195.77199999999999</v>
      </c>
      <c r="BM42" s="32"/>
      <c r="BN42" s="32"/>
      <c r="BP42" s="70"/>
      <c r="BQ42" s="70"/>
      <c r="BR42" s="3"/>
      <c r="BS42" s="3"/>
      <c r="BT42" s="3"/>
      <c r="BU42" s="71"/>
      <c r="BV42" s="71"/>
    </row>
    <row r="43" spans="9:74" x14ac:dyDescent="0.2">
      <c r="I43" s="28" t="s">
        <v>40</v>
      </c>
    </row>
    <row r="44" spans="9:74" x14ac:dyDescent="0.2">
      <c r="I44" s="29" t="s">
        <v>78</v>
      </c>
    </row>
    <row r="45" spans="9:74" x14ac:dyDescent="0.2">
      <c r="I45" s="29" t="s">
        <v>79</v>
      </c>
    </row>
    <row r="46" spans="9:74" x14ac:dyDescent="0.2">
      <c r="I46" s="35" t="s">
        <v>152</v>
      </c>
    </row>
    <row r="47" spans="9:74" x14ac:dyDescent="0.2">
      <c r="I47" s="35" t="s">
        <v>156</v>
      </c>
    </row>
    <row r="48" spans="9:74" x14ac:dyDescent="0.2">
      <c r="I48" s="35" t="s">
        <v>143</v>
      </c>
    </row>
    <row r="52" spans="1:40" ht="18" x14ac:dyDescent="0.2">
      <c r="A52" s="20" t="s">
        <v>134</v>
      </c>
      <c r="B52" s="21"/>
      <c r="C52" s="21"/>
      <c r="D52" s="21"/>
      <c r="E52" s="21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</row>
    <row r="54" spans="1:40" x14ac:dyDescent="0.2">
      <c r="A54" s="24" t="s">
        <v>41</v>
      </c>
      <c r="B54" s="22"/>
      <c r="C54" s="22"/>
      <c r="D54" s="22"/>
    </row>
    <row r="55" spans="1:40" x14ac:dyDescent="0.2">
      <c r="A55" s="37" t="s">
        <v>84</v>
      </c>
      <c r="B55" s="25" t="s">
        <v>83</v>
      </c>
      <c r="C55" s="23"/>
    </row>
    <row r="56" spans="1:40" x14ac:dyDescent="0.2">
      <c r="A56" s="37"/>
      <c r="B56" s="25"/>
      <c r="C56" s="23"/>
    </row>
    <row r="57" spans="1:40" x14ac:dyDescent="0.2">
      <c r="A57" s="83" t="s">
        <v>119</v>
      </c>
      <c r="B57" s="86" t="s">
        <v>16</v>
      </c>
      <c r="C57" s="76"/>
      <c r="D57" s="87"/>
    </row>
    <row r="58" spans="1:40" x14ac:dyDescent="0.2">
      <c r="A58" s="84"/>
      <c r="B58" s="9" t="s">
        <v>0</v>
      </c>
      <c r="C58" s="10" t="s">
        <v>1</v>
      </c>
      <c r="D58" s="10" t="s">
        <v>10</v>
      </c>
      <c r="E58" s="14"/>
      <c r="F58" s="14"/>
      <c r="I58" s="58" t="s">
        <v>14</v>
      </c>
      <c r="J58" s="58" t="s">
        <v>44</v>
      </c>
      <c r="K58" s="58" t="s">
        <v>36</v>
      </c>
      <c r="L58" s="58" t="s">
        <v>121</v>
      </c>
      <c r="M58" s="58" t="s">
        <v>120</v>
      </c>
      <c r="N58" s="58">
        <v>1985</v>
      </c>
      <c r="O58" s="58">
        <v>1986</v>
      </c>
      <c r="P58" s="58">
        <v>1987</v>
      </c>
      <c r="Q58" s="58">
        <v>1988</v>
      </c>
      <c r="R58" s="58">
        <v>1989</v>
      </c>
      <c r="S58" s="58">
        <v>1990</v>
      </c>
      <c r="T58" s="58">
        <v>1991</v>
      </c>
      <c r="U58" s="58">
        <v>1992</v>
      </c>
      <c r="V58" s="58">
        <v>1993</v>
      </c>
      <c r="W58" s="58">
        <v>1994</v>
      </c>
      <c r="X58" s="58">
        <v>1995</v>
      </c>
      <c r="Y58" s="58">
        <v>1996</v>
      </c>
      <c r="Z58" s="58">
        <v>1997</v>
      </c>
      <c r="AA58" s="58">
        <v>1998</v>
      </c>
      <c r="AB58" s="58">
        <v>1999</v>
      </c>
      <c r="AC58" s="58">
        <v>2000</v>
      </c>
      <c r="AD58" s="58">
        <v>2001</v>
      </c>
      <c r="AE58" s="58">
        <v>2002</v>
      </c>
      <c r="AF58" s="58">
        <v>2003</v>
      </c>
      <c r="AG58" s="58">
        <v>2004</v>
      </c>
      <c r="AH58" s="58">
        <v>2005</v>
      </c>
      <c r="AI58" s="58">
        <v>2006</v>
      </c>
      <c r="AJ58" s="58">
        <v>2007</v>
      </c>
      <c r="AK58" s="58">
        <v>2008</v>
      </c>
      <c r="AL58" s="58">
        <v>2009</v>
      </c>
      <c r="AM58" s="58">
        <v>2010</v>
      </c>
      <c r="AN58" s="58">
        <v>2011</v>
      </c>
    </row>
    <row r="59" spans="1:40" x14ac:dyDescent="0.2">
      <c r="A59" s="18" t="s">
        <v>11</v>
      </c>
      <c r="B59" s="16">
        <f>AVERAGE(N59:Z59)</f>
        <v>2625.9230769230771</v>
      </c>
      <c r="C59" s="16">
        <f t="shared" ref="C59" si="20">AVERAGE(Z59:AL59)</f>
        <v>2749.5384615384614</v>
      </c>
      <c r="D59" s="16">
        <f t="shared" ref="D59" si="21">AVERAGE(AL59:AP59)</f>
        <v>2847.3333333333335</v>
      </c>
      <c r="E59" s="14"/>
      <c r="F59" s="14"/>
      <c r="I59" s="18" t="s">
        <v>119</v>
      </c>
      <c r="J59" s="18" t="s">
        <v>11</v>
      </c>
      <c r="K59" s="18" t="s">
        <v>35</v>
      </c>
      <c r="L59" s="18" t="s">
        <v>49</v>
      </c>
      <c r="M59" s="18" t="s">
        <v>48</v>
      </c>
      <c r="N59" s="32">
        <v>2587</v>
      </c>
      <c r="O59" s="32">
        <v>2589</v>
      </c>
      <c r="P59" s="32">
        <v>2608</v>
      </c>
      <c r="Q59" s="32">
        <v>2624</v>
      </c>
      <c r="R59" s="32">
        <v>2635</v>
      </c>
      <c r="S59" s="32">
        <v>2619</v>
      </c>
      <c r="T59" s="32">
        <v>2598</v>
      </c>
      <c r="U59" s="32">
        <v>2607</v>
      </c>
      <c r="V59" s="32">
        <v>2613</v>
      </c>
      <c r="W59" s="32">
        <v>2637</v>
      </c>
      <c r="X59" s="32">
        <v>2662</v>
      </c>
      <c r="Y59" s="32">
        <v>2672</v>
      </c>
      <c r="Z59" s="32">
        <v>2686</v>
      </c>
      <c r="AA59" s="32">
        <v>2700</v>
      </c>
      <c r="AB59" s="32">
        <v>2714</v>
      </c>
      <c r="AC59" s="32">
        <v>2726</v>
      </c>
      <c r="AD59" s="32">
        <v>2724</v>
      </c>
      <c r="AE59" s="32">
        <v>2726</v>
      </c>
      <c r="AF59" s="32">
        <v>2733</v>
      </c>
      <c r="AG59" s="32">
        <v>2746</v>
      </c>
      <c r="AH59" s="32">
        <v>2761</v>
      </c>
      <c r="AI59" s="32">
        <v>2778</v>
      </c>
      <c r="AJ59" s="32">
        <v>2805</v>
      </c>
      <c r="AK59" s="32">
        <v>2822</v>
      </c>
      <c r="AL59" s="32">
        <v>2823</v>
      </c>
      <c r="AM59" s="32">
        <v>2851</v>
      </c>
      <c r="AN59" s="32">
        <v>2868</v>
      </c>
    </row>
    <row r="60" spans="1:40" x14ac:dyDescent="0.2">
      <c r="A60" s="18" t="s">
        <v>33</v>
      </c>
      <c r="B60" s="16">
        <f t="shared" ref="B60" si="22">AVERAGE(N60:Z60)</f>
        <v>2097.3850552188574</v>
      </c>
      <c r="C60" s="16">
        <f t="shared" ref="C60" si="23">AVERAGE(Z60:AL60)</f>
        <v>2298.006955769858</v>
      </c>
      <c r="D60" s="16">
        <f t="shared" ref="D60" si="24">AVERAGE(AL60:AP60)</f>
        <v>2423.4473061299905</v>
      </c>
      <c r="E60" s="14"/>
      <c r="F60" s="14"/>
      <c r="I60" s="18" t="s">
        <v>119</v>
      </c>
      <c r="J60" s="18" t="s">
        <v>33</v>
      </c>
      <c r="K60" s="18" t="s">
        <v>35</v>
      </c>
      <c r="L60" s="18" t="s">
        <v>49</v>
      </c>
      <c r="M60" s="18" t="s">
        <v>48</v>
      </c>
      <c r="N60" s="32">
        <f>AL20</f>
        <v>2003.1087311985475</v>
      </c>
      <c r="O60" s="32">
        <f t="shared" ref="O60:AN60" si="25">AM20</f>
        <v>2048.5560400346822</v>
      </c>
      <c r="P60" s="32">
        <f t="shared" si="25"/>
        <v>2017.2593175111751</v>
      </c>
      <c r="Q60" s="32">
        <f t="shared" si="25"/>
        <v>2038.0423021970744</v>
      </c>
      <c r="R60" s="32">
        <f t="shared" si="25"/>
        <v>2055.3454104947637</v>
      </c>
      <c r="S60" s="32">
        <f t="shared" si="25"/>
        <v>2062.9748637054249</v>
      </c>
      <c r="T60" s="32">
        <f t="shared" si="25"/>
        <v>2105.7300404513521</v>
      </c>
      <c r="U60" s="32">
        <f t="shared" si="25"/>
        <v>2109.0832842096365</v>
      </c>
      <c r="V60" s="32">
        <f t="shared" si="25"/>
        <v>2131.8262467396598</v>
      </c>
      <c r="W60" s="32">
        <f t="shared" si="25"/>
        <v>2144.3311254967134</v>
      </c>
      <c r="X60" s="32">
        <f t="shared" si="25"/>
        <v>2169.6423258221848</v>
      </c>
      <c r="Y60" s="32">
        <f t="shared" si="25"/>
        <v>2181.2865161515206</v>
      </c>
      <c r="Z60" s="32">
        <f t="shared" si="25"/>
        <v>2198.8195138324104</v>
      </c>
      <c r="AA60" s="32">
        <f t="shared" si="25"/>
        <v>2220.7766186662834</v>
      </c>
      <c r="AB60" s="32">
        <f t="shared" si="25"/>
        <v>2235.0952768060529</v>
      </c>
      <c r="AC60" s="32">
        <f t="shared" si="25"/>
        <v>2236.3571153787229</v>
      </c>
      <c r="AD60" s="32">
        <f t="shared" si="25"/>
        <v>2254.3832966224313</v>
      </c>
      <c r="AE60" s="32">
        <f t="shared" si="25"/>
        <v>2268.553586297709</v>
      </c>
      <c r="AF60" s="32">
        <f t="shared" si="25"/>
        <v>2279.3425351608162</v>
      </c>
      <c r="AG60" s="32">
        <f t="shared" si="25"/>
        <v>2304.7202308213491</v>
      </c>
      <c r="AH60" s="32">
        <f t="shared" si="25"/>
        <v>2346.6151837565931</v>
      </c>
      <c r="AI60" s="32">
        <f t="shared" si="25"/>
        <v>2366.5816349150464</v>
      </c>
      <c r="AJ60" s="32">
        <f t="shared" si="25"/>
        <v>2372.0326911471934</v>
      </c>
      <c r="AK60" s="32">
        <f t="shared" si="25"/>
        <v>2388.2716698770187</v>
      </c>
      <c r="AL60" s="32">
        <f t="shared" si="25"/>
        <v>2402.5410717265222</v>
      </c>
      <c r="AM60" s="32">
        <f t="shared" si="25"/>
        <v>2419.5508401173397</v>
      </c>
      <c r="AN60" s="32">
        <f t="shared" si="25"/>
        <v>2448.2500065461104</v>
      </c>
    </row>
    <row r="61" spans="1:40" x14ac:dyDescent="0.2">
      <c r="A61" s="14"/>
      <c r="B61" s="14"/>
      <c r="C61" s="14"/>
      <c r="D61" s="14"/>
      <c r="E61" s="14"/>
      <c r="F61" s="14"/>
    </row>
    <row r="62" spans="1:40" x14ac:dyDescent="0.2">
      <c r="A62" s="14"/>
      <c r="B62" s="14"/>
      <c r="C62" s="14"/>
      <c r="D62" s="14"/>
      <c r="E62" s="14"/>
      <c r="F62" s="14"/>
    </row>
    <row r="63" spans="1:40" x14ac:dyDescent="0.2">
      <c r="A63" s="14"/>
      <c r="B63" s="14"/>
      <c r="C63" s="14"/>
      <c r="D63" s="14"/>
      <c r="E63" s="14"/>
      <c r="F63" s="14"/>
    </row>
    <row r="64" spans="1:40" x14ac:dyDescent="0.2">
      <c r="A64" s="14"/>
      <c r="B64" s="59"/>
      <c r="C64" s="14"/>
      <c r="D64" s="14"/>
      <c r="E64" s="14"/>
      <c r="F64" s="14"/>
    </row>
    <row r="65" spans="1:6" x14ac:dyDescent="0.2">
      <c r="A65" s="14"/>
      <c r="B65" s="14"/>
      <c r="C65" s="14"/>
      <c r="D65" s="14"/>
      <c r="E65" s="14"/>
      <c r="F65" s="14"/>
    </row>
    <row r="66" spans="1:6" x14ac:dyDescent="0.2">
      <c r="A66" s="14"/>
      <c r="B66" s="14"/>
      <c r="C66" s="14"/>
      <c r="D66" s="14"/>
      <c r="E66" s="14"/>
      <c r="F66" s="14"/>
    </row>
    <row r="67" spans="1:6" x14ac:dyDescent="0.2">
      <c r="A67" s="14"/>
      <c r="B67" s="14"/>
      <c r="C67" s="14"/>
      <c r="D67" s="14"/>
      <c r="E67" s="14"/>
      <c r="F67" s="14"/>
    </row>
    <row r="68" spans="1:6" x14ac:dyDescent="0.2">
      <c r="A68" s="14"/>
      <c r="B68" s="14"/>
      <c r="C68" s="14"/>
      <c r="D68" s="14"/>
      <c r="E68" s="14"/>
      <c r="F68" s="14"/>
    </row>
    <row r="69" spans="1:6" x14ac:dyDescent="0.2">
      <c r="A69" s="14"/>
      <c r="B69" s="14"/>
      <c r="C69" s="14"/>
      <c r="D69" s="14"/>
      <c r="E69" s="14"/>
      <c r="F69" s="14"/>
    </row>
    <row r="70" spans="1:6" x14ac:dyDescent="0.2">
      <c r="A70" s="14"/>
      <c r="B70" s="14"/>
      <c r="C70" s="14"/>
      <c r="D70" s="14"/>
      <c r="E70" s="14"/>
      <c r="F70" s="14"/>
    </row>
    <row r="71" spans="1:6" x14ac:dyDescent="0.2">
      <c r="A71" s="14"/>
      <c r="B71" s="14"/>
      <c r="C71" s="14"/>
      <c r="D71" s="14"/>
      <c r="E71" s="14"/>
      <c r="F71" s="14"/>
    </row>
    <row r="72" spans="1:6" x14ac:dyDescent="0.2">
      <c r="A72" s="14"/>
      <c r="B72" s="14"/>
      <c r="C72" s="14"/>
      <c r="D72" s="14"/>
      <c r="E72" s="14"/>
      <c r="F72" s="14"/>
    </row>
    <row r="73" spans="1:6" x14ac:dyDescent="0.2">
      <c r="A73" s="14"/>
      <c r="B73" s="14"/>
      <c r="C73" s="14"/>
      <c r="D73" s="14"/>
      <c r="E73" s="14"/>
      <c r="F73" s="14"/>
    </row>
    <row r="74" spans="1:6" x14ac:dyDescent="0.2">
      <c r="A74" s="14"/>
      <c r="B74" s="14"/>
      <c r="C74" s="14"/>
      <c r="D74" s="14"/>
      <c r="E74" s="14"/>
      <c r="F74" s="14"/>
    </row>
    <row r="75" spans="1:6" x14ac:dyDescent="0.2">
      <c r="A75" s="14"/>
      <c r="B75" s="14"/>
      <c r="C75" s="14"/>
      <c r="D75" s="14"/>
      <c r="E75" s="14"/>
      <c r="F75" s="14"/>
    </row>
    <row r="76" spans="1:6" x14ac:dyDescent="0.2">
      <c r="A76" s="14"/>
      <c r="B76" s="14"/>
      <c r="C76" s="14"/>
      <c r="D76" s="14"/>
      <c r="E76" s="14"/>
      <c r="F76" s="14"/>
    </row>
    <row r="77" spans="1:6" x14ac:dyDescent="0.2">
      <c r="A77" s="14"/>
      <c r="B77" s="14"/>
      <c r="C77" s="14"/>
      <c r="D77" s="14"/>
      <c r="E77" s="14"/>
      <c r="F77" s="14"/>
    </row>
    <row r="78" spans="1:6" x14ac:dyDescent="0.2">
      <c r="A78" s="14"/>
      <c r="B78" s="14"/>
      <c r="C78" s="14"/>
      <c r="D78" s="14"/>
      <c r="E78" s="14"/>
      <c r="F78" s="14"/>
    </row>
    <row r="79" spans="1:6" x14ac:dyDescent="0.2">
      <c r="A79" s="14"/>
      <c r="B79" s="14"/>
      <c r="C79" s="14"/>
      <c r="D79" s="14"/>
      <c r="E79" s="14"/>
      <c r="F79" s="14"/>
    </row>
    <row r="80" spans="1:6" x14ac:dyDescent="0.2">
      <c r="A80" s="14"/>
      <c r="B80" s="14"/>
      <c r="C80" s="14"/>
      <c r="D80" s="14"/>
      <c r="E80" s="14"/>
      <c r="F80" s="14"/>
    </row>
  </sheetData>
  <mergeCells count="8">
    <mergeCell ref="A57:A58"/>
    <mergeCell ref="B57:D57"/>
    <mergeCell ref="BQ10:BQ11"/>
    <mergeCell ref="BP10:BP11"/>
    <mergeCell ref="BU10:BV10"/>
    <mergeCell ref="A10:A11"/>
    <mergeCell ref="B10:D10"/>
    <mergeCell ref="E10:G10"/>
  </mergeCells>
  <hyperlinks>
    <hyperlink ref="B5" r:id="rId1"/>
    <hyperlink ref="B6" r:id="rId2"/>
    <hyperlink ref="B8" r:id="rId3"/>
    <hyperlink ref="B7" r:id="rId4"/>
    <hyperlink ref="B4" r:id="rId5"/>
    <hyperlink ref="B55" r:id="rId6"/>
  </hyperlinks>
  <pageMargins left="0.7" right="0.7" top="0.75" bottom="0.75" header="0.3" footer="0.3"/>
  <pageSetup paperSize="9" orientation="portrait" r:id="rId7"/>
  <ignoredErrors>
    <ignoredError sqref="B59:D60 B12:D12 B14:D15 B20:D25 B16:D19" formulaRange="1"/>
    <ignoredError sqref="B13:D13" formula="1" formulaRange="1"/>
  </ignoredErrors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Index</vt:lpstr>
      <vt:lpstr>Graph 1</vt:lpstr>
      <vt:lpstr>Graph 2</vt:lpstr>
      <vt:lpstr>Table 1 and Graph 3</vt:lpstr>
      <vt:lpstr>Table 2 and Graph 4</vt:lpstr>
      <vt:lpstr>Table 3 and Graph 5</vt:lpstr>
      <vt:lpstr>Table 4 and Graph 6</vt:lpstr>
      <vt:lpstr>Table 5 and Graph 7</vt:lpstr>
      <vt:lpstr>Index!Print_Area</vt:lpstr>
    </vt:vector>
  </TitlesOfParts>
  <Company>European Commission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CORTES PAYA Paloma (AGRI)</dc:creator>
  <cp:lastModifiedBy>CORTES PAYA Paloma (AGRI)</cp:lastModifiedBy>
  <cp:lastPrinted>2015-01-28T13:30:30Z</cp:lastPrinted>
  <dcterms:created xsi:type="dcterms:W3CDTF">2014-11-25T16:17:17Z</dcterms:created>
  <dcterms:modified xsi:type="dcterms:W3CDTF">2015-07-15T08:18:03Z</dcterms:modified>
</cp:coreProperties>
</file>